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codeName="ThisWorkbook" autoCompressPictures="0"/>
  <bookViews>
    <workbookView xWindow="3520" yWindow="1640" windowWidth="25600" windowHeight="16060" tabRatio="780"/>
  </bookViews>
  <sheets>
    <sheet name="1 Entes Públicos" sheetId="1" r:id="rId1"/>
    <sheet name="2 Bonos Cupón Cero" sheetId="2" r:id="rId2"/>
    <sheet name="3 Cortos Plazos" sheetId="7" r:id="rId3"/>
    <sheet name="4 Asociaciones Público Privadas" sheetId="3" r:id="rId4"/>
    <sheet name="5 Mecanismos de Pago" sheetId="4" r:id="rId5"/>
    <sheet name="Hoja de Trabajo" sheetId="5" r:id="rId6"/>
    <sheet name="Observaciones" sheetId="6" r:id="rId7"/>
  </sheets>
  <definedNames>
    <definedName name="Acreed" localSheetId="2">#REF!</definedName>
    <definedName name="Acreed">#REF!</definedName>
    <definedName name="FtePago" localSheetId="2">#REF!</definedName>
    <definedName name="FtePago">#REF!</definedName>
    <definedName name="Garantias" localSheetId="2">#REF!</definedName>
    <definedName name="Garantias">#REF!</definedName>
    <definedName name="RESP" localSheetId="2">#REF!</definedName>
    <definedName name="RESP">#REF!</definedName>
    <definedName name="sobretasa" localSheetId="2">#REF!</definedName>
    <definedName name="sobretasa">#REF!</definedName>
    <definedName name="tasas" localSheetId="2">#REF!</definedName>
    <definedName name="tasas">#REF!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9" i="7" l="1"/>
  <c r="V19" i="1"/>
  <c r="V20" i="1"/>
  <c r="V21" i="1"/>
  <c r="V22" i="1"/>
  <c r="V18" i="1"/>
  <c r="V60" i="1"/>
  <c r="V61" i="1"/>
  <c r="V59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25" i="1"/>
  <c r="V9" i="1"/>
  <c r="V10" i="1"/>
  <c r="V11" i="1"/>
  <c r="V12" i="1"/>
  <c r="V13" i="1"/>
  <c r="V14" i="1"/>
  <c r="V15" i="1"/>
  <c r="V16" i="1"/>
  <c r="V17" i="1"/>
  <c r="V8" i="1"/>
  <c r="AF12" i="2"/>
  <c r="AB12" i="2"/>
  <c r="V12" i="2"/>
  <c r="U12" i="2"/>
  <c r="K12" i="2"/>
  <c r="J12" i="2"/>
  <c r="H12" i="2"/>
  <c r="G12" i="2"/>
  <c r="AJ23" i="1"/>
  <c r="AG23" i="1"/>
  <c r="AC23" i="1"/>
  <c r="W23" i="1"/>
  <c r="V23" i="1"/>
  <c r="L23" i="1"/>
  <c r="K23" i="1"/>
  <c r="I23" i="1"/>
  <c r="H23" i="1"/>
  <c r="V62" i="1"/>
  <c r="V52" i="1"/>
  <c r="V12" i="7"/>
  <c r="V19" i="7"/>
  <c r="V17" i="7"/>
  <c r="J16" i="2"/>
  <c r="J15" i="2"/>
  <c r="J14" i="2"/>
  <c r="I52" i="1"/>
  <c r="I57" i="1"/>
  <c r="I69" i="1"/>
  <c r="I62" i="1"/>
  <c r="I67" i="1"/>
  <c r="H69" i="1"/>
  <c r="K52" i="1"/>
  <c r="K57" i="1"/>
  <c r="K62" i="1"/>
  <c r="K67" i="1"/>
  <c r="V57" i="1"/>
  <c r="V67" i="1"/>
  <c r="J62" i="4"/>
  <c r="I62" i="4"/>
  <c r="H19" i="4"/>
  <c r="H45" i="4"/>
  <c r="H50" i="4"/>
  <c r="H55" i="4"/>
  <c r="H60" i="4"/>
  <c r="H62" i="4"/>
  <c r="G62" i="4"/>
  <c r="M60" i="4"/>
  <c r="K60" i="4"/>
  <c r="E60" i="4"/>
  <c r="D60" i="4"/>
  <c r="M55" i="4"/>
  <c r="K55" i="4"/>
  <c r="E55" i="4"/>
  <c r="D55" i="4"/>
  <c r="M50" i="4"/>
  <c r="M19" i="4"/>
  <c r="M45" i="4"/>
  <c r="M62" i="4"/>
  <c r="K50" i="4"/>
  <c r="E50" i="4"/>
  <c r="D50" i="4"/>
  <c r="D19" i="4"/>
  <c r="D62" i="4"/>
  <c r="D45" i="4"/>
  <c r="K45" i="4"/>
  <c r="E45" i="4"/>
  <c r="K19" i="4"/>
  <c r="K62" i="4"/>
  <c r="E19" i="4"/>
  <c r="E62" i="4"/>
  <c r="T13" i="3"/>
  <c r="S13" i="3"/>
  <c r="J13" i="3"/>
  <c r="I13" i="3"/>
  <c r="G13" i="3"/>
  <c r="E13" i="3"/>
  <c r="AF17" i="2"/>
  <c r="AF19" i="2"/>
  <c r="AB17" i="2"/>
  <c r="AB19" i="2"/>
  <c r="V17" i="2"/>
  <c r="V19" i="2"/>
  <c r="U17" i="2"/>
  <c r="J17" i="2"/>
  <c r="H17" i="2"/>
  <c r="H19" i="2"/>
  <c r="G17" i="2"/>
  <c r="K17" i="2"/>
  <c r="U19" i="2"/>
  <c r="G19" i="2"/>
  <c r="K19" i="2"/>
  <c r="J19" i="2"/>
  <c r="AB17" i="7"/>
  <c r="W17" i="7"/>
  <c r="L17" i="7"/>
  <c r="K17" i="7"/>
  <c r="I17" i="7"/>
  <c r="H17" i="7"/>
  <c r="H12" i="7"/>
  <c r="H19" i="7"/>
  <c r="AB12" i="7"/>
  <c r="AB19" i="7"/>
  <c r="W12" i="7"/>
  <c r="W19" i="7"/>
  <c r="L12" i="7"/>
  <c r="L19" i="7"/>
  <c r="K12" i="7"/>
  <c r="K19" i="7"/>
  <c r="I12" i="7"/>
  <c r="I19" i="7"/>
  <c r="AJ67" i="1"/>
  <c r="AG67" i="1"/>
  <c r="AC67" i="1"/>
  <c r="W67" i="1"/>
  <c r="L67" i="1"/>
  <c r="H67" i="1"/>
  <c r="AJ62" i="1"/>
  <c r="AJ69" i="1"/>
  <c r="AJ52" i="1"/>
  <c r="AJ57" i="1"/>
  <c r="AG62" i="1"/>
  <c r="AC62" i="1"/>
  <c r="W62" i="1"/>
  <c r="L62" i="1"/>
  <c r="L52" i="1"/>
  <c r="L57" i="1"/>
  <c r="H62" i="1"/>
  <c r="AG57" i="1"/>
  <c r="AC57" i="1"/>
  <c r="W57" i="1"/>
  <c r="H57" i="1"/>
  <c r="AG52" i="1"/>
  <c r="AG69" i="1"/>
  <c r="AC52" i="1"/>
  <c r="AC69" i="1"/>
  <c r="W52" i="1"/>
  <c r="H52" i="1"/>
  <c r="L69" i="1"/>
  <c r="W69" i="1"/>
  <c r="V69" i="1"/>
  <c r="K69" i="1"/>
</calcChain>
</file>

<file path=xl/comments1.xml><?xml version="1.0" encoding="utf-8"?>
<comments xmlns="http://schemas.openxmlformats.org/spreadsheetml/2006/main">
  <authors>
    <author>Ana Karen Martinez Quiroz</author>
  </authors>
  <commentList>
    <comment ref="J14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J15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  <comment ref="J16" authorId="0">
      <text>
        <r>
          <rPr>
            <sz val="9"/>
            <color indexed="81"/>
            <rFont val="Tahoma"/>
            <family val="2"/>
          </rPr>
          <t>Monto Dispuesto - Valor del Bono en al Trimestre</t>
        </r>
      </text>
    </comment>
  </commentList>
</comments>
</file>

<file path=xl/sharedStrings.xml><?xml version="1.0" encoding="utf-8"?>
<sst xmlns="http://schemas.openxmlformats.org/spreadsheetml/2006/main" count="955" uniqueCount="248">
  <si>
    <t>SALDOS DE DEUDA INSCRITA EN EL REGISTRO DE OBLIGACIONES Y EMPRESTITOS DE ENTIDADES FEDERATIVAS Y MUNICIPIOS AL :</t>
  </si>
  <si>
    <t>(Importes en pesos)</t>
  </si>
  <si>
    <t>FINANCIAMIENTO</t>
  </si>
  <si>
    <t>ENTIDAD</t>
  </si>
  <si>
    <t>DEUDOR U OBLIGADO</t>
  </si>
  <si>
    <t>TIPO DE OBLIGACIÓN</t>
  </si>
  <si>
    <t>INSTITUCIÓN FINANCIERA</t>
  </si>
  <si>
    <t>RPU SHCP</t>
  </si>
  <si>
    <t>MONTO TOTAL CONTRATADO</t>
  </si>
  <si>
    <t>MONTO DISPUESTO</t>
  </si>
  <si>
    <t>FECHA DE LA ÚLTIMA DISPOSICIÓN</t>
  </si>
  <si>
    <t>SALDO DEL TRIMESTRE ANTERIOR</t>
  </si>
  <si>
    <t>SALDO DEL TRIMESTRE ACTUAL</t>
  </si>
  <si>
    <t>TASA DE INTERÉS</t>
  </si>
  <si>
    <t>SOBRETASA</t>
  </si>
  <si>
    <t>FECHA DE ÚLTIMA MODIFICACIÓN</t>
  </si>
  <si>
    <t>PLAZO EN DÍAS</t>
  </si>
  <si>
    <t>FECHA DE VENCIMIENTO</t>
  </si>
  <si>
    <t>AMORTIZACIONES DEL TRIMESTRE</t>
  </si>
  <si>
    <t>FUENTE DE PAGO</t>
  </si>
  <si>
    <t>FUENTE ALTERNA DE PAGO</t>
  </si>
  <si>
    <t>DEUDOR SOLIDARIO O AVAL</t>
  </si>
  <si>
    <t xml:space="preserve">PORCENTAJE AFECTADO DE PARTICIPACIONES </t>
  </si>
  <si>
    <t>TIPO DE COMISIÓN</t>
  </si>
  <si>
    <t>MONTO PAGADO DE COMISIONES EN EL TRIMESTRE</t>
  </si>
  <si>
    <t>DESTINO</t>
  </si>
  <si>
    <t>GARANTÍAS</t>
  </si>
  <si>
    <t>INSTRUMENTOS DERIVADOS</t>
  </si>
  <si>
    <t>N°</t>
  </si>
  <si>
    <t>FECHA</t>
  </si>
  <si>
    <t>PESOS</t>
  </si>
  <si>
    <t>FIJA</t>
  </si>
  <si>
    <t>VARIABLE</t>
  </si>
  <si>
    <t>TIPO DE GARANTÍA</t>
  </si>
  <si>
    <t>GARANTE</t>
  </si>
  <si>
    <t>MONTO GARANTIZADO</t>
  </si>
  <si>
    <t>TIPO DE INSTRUMENTO</t>
  </si>
  <si>
    <t>INSTITUCIOÓN FINANCIERA</t>
  </si>
  <si>
    <t>TASA GARANTIZADA</t>
  </si>
  <si>
    <t>CAPITAL</t>
  </si>
  <si>
    <t>INTERES</t>
  </si>
  <si>
    <t>CRÉDITO 1</t>
  </si>
  <si>
    <t>BANOBRAS</t>
  </si>
  <si>
    <t>TIIE</t>
  </si>
  <si>
    <t>PARTICIPACIONES</t>
  </si>
  <si>
    <t>CRÉDITO 2</t>
  </si>
  <si>
    <t>CRÉDITO 3</t>
  </si>
  <si>
    <t>CRÉDITO 4</t>
  </si>
  <si>
    <t>CRÉDITO 5</t>
  </si>
  <si>
    <t>CRÉDITO 6</t>
  </si>
  <si>
    <t>SUBTOTAL GOBIERNO DEL ESTADO</t>
  </si>
  <si>
    <t xml:space="preserve">SUBTOTAL MUNICIPIOS </t>
  </si>
  <si>
    <t>SUBTOTAL ORGANISMOS ESTATALES</t>
  </si>
  <si>
    <t>SUBTOTAL ORGANISMOS MUNICIPALES</t>
  </si>
  <si>
    <t>SUBTOTAL OTROS ENTES PÚBLICOS</t>
  </si>
  <si>
    <t xml:space="preserve"> </t>
  </si>
  <si>
    <t>DEUDA TOTAL</t>
  </si>
  <si>
    <t>FECHA DE FIRMA DEL CONTRATO</t>
  </si>
  <si>
    <t>Información de Financiamientos respaldados con Bonos Cupón Cero</t>
  </si>
  <si>
    <t xml:space="preserve"> PAGO DE INTERESES EN EL TRIMESTRE </t>
  </si>
  <si>
    <t xml:space="preserve"> VALOR DEL BONO AL TRIMESTRE ACTUAL</t>
  </si>
  <si>
    <t>SALDOS DE DEUDA INSCRITA EN EL REGISTRO PÚBLICO ÚNICO DE FINANCIAMIENTOS Y OBLIGACIONES DE ENTIDADES FEDERATIVAS Y MUNICIPIOS AL :</t>
  </si>
  <si>
    <t>Información de Obligaciones relativas a Asociaciones Publico Privadas</t>
  </si>
  <si>
    <t>FECHA DE INICIO DE OPERACIÓN DEL PROYECTO</t>
  </si>
  <si>
    <t>MONTO DE LA INVERSIÓN PACTADA</t>
  </si>
  <si>
    <t>MONTO DE LA INVERSIÓN REALIZADA AL TRIMESTRE ACTUAL</t>
  </si>
  <si>
    <t>PAGO DE SERVICIO DEL TRIMESTRE</t>
  </si>
  <si>
    <t>PAGO DE INVERSIÓN DEL TRIMESTRE</t>
  </si>
  <si>
    <t>MONTO PAGADO DE LA INVERSIÓN ACTUALIZADO AL TRIMESTRE ACTUAL</t>
  </si>
  <si>
    <t>SALDO PENDIENTE POR PAGAR DE LA INVERSIÓN TRIMESTRE ANTERIOR</t>
  </si>
  <si>
    <t>SALDO PENDIENTE POR PAGAR DE LA INVERSIÓN
TRIMESTRE ACTUAL</t>
  </si>
  <si>
    <t>PRESTADOR DEL SERVICIO</t>
  </si>
  <si>
    <t>RECEPTOR DEL SERVICIO</t>
  </si>
  <si>
    <t xml:space="preserve"> FUENTE DE PAGO </t>
  </si>
  <si>
    <t xml:space="preserve"> FUENTE ALTERNA DE PAGO </t>
  </si>
  <si>
    <t>TASA EFECTIVA</t>
  </si>
  <si>
    <t>APP 1</t>
  </si>
  <si>
    <t>APP 2</t>
  </si>
  <si>
    <t>APP 3</t>
  </si>
  <si>
    <t>TOTAL</t>
  </si>
  <si>
    <t>Mecanismos de Pago de los Financiamientos y Obligaciones de los Entes Públicos</t>
  </si>
  <si>
    <t>FAIS</t>
  </si>
  <si>
    <t>FAFEF</t>
  </si>
  <si>
    <t>INGRESOS LOCALES</t>
  </si>
  <si>
    <t>MECANISMO DE PAGO (PARTICIPACIONES)</t>
  </si>
  <si>
    <t>PORCENTAJE DE PARTICIPACIONES</t>
  </si>
  <si>
    <t>FINANCIAMIENTOS U OBLIGACIONES CUYAS FUENTES DE PAGO SON PARTICIPACIONES</t>
  </si>
  <si>
    <t>MECANISMO DE PAGO (FAIS)</t>
  </si>
  <si>
    <t>PORCENTAJE DE FAIS</t>
  </si>
  <si>
    <t>FINANCIAMIENTOS U OBLIGACIONES CUYA FUENTE DE PAGO ES FAIS</t>
  </si>
  <si>
    <t>MECANISMOS DE PAGO (FAFEF)</t>
  </si>
  <si>
    <t>PORCENTAJE DE FAFEF</t>
  </si>
  <si>
    <t>FINANCIAMIENTOS U OBLIGACIONES CUYA FUENTE DE PAGO ES FAFEF</t>
  </si>
  <si>
    <t>PORCENTAJE DE INGRESOS LOCALES</t>
  </si>
  <si>
    <t>INDICAR EL TIPO DE INGRESO LOCAL OTORGADO COMO FUENTE DE PAGO</t>
  </si>
  <si>
    <t>FINANCIAMIENTOS U OBLIGACIONES CUYAS FUENTES DE PAGO SON INGRESOS LOCALES</t>
  </si>
  <si>
    <t>GOBIERNO DEL ESTADO</t>
  </si>
  <si>
    <t>SUBTOTAL MUNICIPIOS</t>
  </si>
  <si>
    <t>HOJA DE TRABAJO</t>
  </si>
  <si>
    <t>DATOS DEL CALENDARIO DE PAGO DE CADA REGISTRO CAPTURADO EN LA HOJA DE CAPTURA</t>
  </si>
  <si>
    <t>REGISTRO SHCP o RFC</t>
  </si>
  <si>
    <t>Número de Amortización</t>
  </si>
  <si>
    <t>Fecha de Amortización</t>
  </si>
  <si>
    <t>SALDO CAPITAL (Puede capturar Fórmulas)</t>
  </si>
  <si>
    <t>AMORTIZACION  (Puede capturar Fórmulas)</t>
  </si>
  <si>
    <t>INTERESES (Puede capturar Fórmulas)</t>
  </si>
  <si>
    <t>OTROS CONCEPTOS QUE DESEE INTEGRAR A LA TABLA DE AMORTIZACIÓN, BASTA SOLO CON ESPECIFICAR EL TITULO (Puede capturar Fórmulas)</t>
  </si>
  <si>
    <t>I.V.A.</t>
  </si>
  <si>
    <t>Título 1</t>
  </si>
  <si>
    <t>Título 2</t>
  </si>
  <si>
    <t>Título 3</t>
  </si>
  <si>
    <t>Título 4</t>
  </si>
  <si>
    <t>HOJA DE OBSERVACIONES</t>
  </si>
  <si>
    <r>
      <t xml:space="preserve">OBSERVACIONES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9"/>
        <rFont val="Arial"/>
        <family val="2"/>
      </rPr>
      <t xml:space="preserve">     </t>
    </r>
    <r>
      <rPr>
        <sz val="11"/>
        <color indexed="9"/>
        <rFont val="Arial"/>
        <family val="2"/>
      </rPr>
      <t xml:space="preserve"> (Debe hacer referencia al número de registro de la SHCP o RFC del Deudor que se especifican en la Hoja de Captura, se pueden hacer multiples referencias al mismo registro o crédito solo basta repetir dicha referencia en la primer columna de este formato)</t>
    </r>
  </si>
  <si>
    <t>Más</t>
  </si>
  <si>
    <t>CRÉDITO 7</t>
  </si>
  <si>
    <t>CRÉDITO 8</t>
  </si>
  <si>
    <t>CRÉDITO 9</t>
  </si>
  <si>
    <t>CRÉDITO 10</t>
  </si>
  <si>
    <t>CRÉDITO 11</t>
  </si>
  <si>
    <t>CRÉDITO 12</t>
  </si>
  <si>
    <t>CRÉDITO 13</t>
  </si>
  <si>
    <t>CRÉDITO 14</t>
  </si>
  <si>
    <t>CRÉDITO 15</t>
  </si>
  <si>
    <t>CRÉDITO 16</t>
  </si>
  <si>
    <t>CRÉDITO 17</t>
  </si>
  <si>
    <t>CRÉDITO 18</t>
  </si>
  <si>
    <t>CRÉDITO 19</t>
  </si>
  <si>
    <t>CRÉDITO 20</t>
  </si>
  <si>
    <t>CRÉDITO 21</t>
  </si>
  <si>
    <t>CRÉDITO 22</t>
  </si>
  <si>
    <t>CRÉDITO 23</t>
  </si>
  <si>
    <t>CRÉDITO 24</t>
  </si>
  <si>
    <t>BBVA BANCOMER</t>
  </si>
  <si>
    <t>OTROS ENTES PÚBLICOS 1</t>
  </si>
  <si>
    <t>OTROS ENTES PÚBLICOS 2</t>
  </si>
  <si>
    <t>OTROS ENTES PÚBLICOS 3</t>
  </si>
  <si>
    <t>MULTIVA</t>
  </si>
  <si>
    <t>INTERACCIONES</t>
  </si>
  <si>
    <t>BANORTE</t>
  </si>
  <si>
    <t>HSBC</t>
  </si>
  <si>
    <t>GUERRERO</t>
  </si>
  <si>
    <t>MATAMOROS</t>
  </si>
  <si>
    <t>JUÁREZ</t>
  </si>
  <si>
    <t>Información de Financiamientos respaldados a Corto Plazo</t>
  </si>
  <si>
    <t>DEUDA TOTAL A CORTO PLAZO</t>
  </si>
  <si>
    <t>COAHUILA</t>
  </si>
  <si>
    <t>P05-0715087</t>
  </si>
  <si>
    <t>INVERSIÓN PÚBLICA PRODUCTIVA</t>
  </si>
  <si>
    <t>P05-0715088</t>
  </si>
  <si>
    <t>P05-0715089</t>
  </si>
  <si>
    <t>426/2011, 430/2011, 433/2011</t>
  </si>
  <si>
    <t>423/2011, 424/2011, 438/2011, 442/2011</t>
  </si>
  <si>
    <t>431/2011,  P05-0215013, P05-0315020</t>
  </si>
  <si>
    <t>431/2011 - 30/09/2011, P05-215013 - 13/02/2015, P05-0315020 - 18/03/2015</t>
  </si>
  <si>
    <t>444/2011</t>
  </si>
  <si>
    <t>425/2011</t>
  </si>
  <si>
    <t>436/2011</t>
  </si>
  <si>
    <t xml:space="preserve">ACUÑA </t>
  </si>
  <si>
    <t>021/2011</t>
  </si>
  <si>
    <t>SI</t>
  </si>
  <si>
    <t>INVERSION PUBLICA</t>
  </si>
  <si>
    <t>259/2007</t>
  </si>
  <si>
    <t>CASTAÑOS</t>
  </si>
  <si>
    <t>019/2011</t>
  </si>
  <si>
    <t>562/2009</t>
  </si>
  <si>
    <t>FRANCISCO I. MADERO</t>
  </si>
  <si>
    <t>578/2009</t>
  </si>
  <si>
    <t>FRONTERA</t>
  </si>
  <si>
    <t>579/2009</t>
  </si>
  <si>
    <t>MONCLOVA</t>
  </si>
  <si>
    <t>202/2010</t>
  </si>
  <si>
    <t xml:space="preserve">TORREON </t>
  </si>
  <si>
    <t>516/2009</t>
  </si>
  <si>
    <t>NO</t>
  </si>
  <si>
    <t>PARRAS</t>
  </si>
  <si>
    <t>P05-1012162</t>
  </si>
  <si>
    <t>SAN JUAN DE SABINAS</t>
  </si>
  <si>
    <t>P05-1012169</t>
  </si>
  <si>
    <t>SABINAS</t>
  </si>
  <si>
    <t>P05-1012172</t>
  </si>
  <si>
    <t>PIEDRAS NEGRAS</t>
  </si>
  <si>
    <t>P05-1213148</t>
  </si>
  <si>
    <t>NAVA</t>
  </si>
  <si>
    <t>P05-1213152</t>
  </si>
  <si>
    <t>SAN PEDRO</t>
  </si>
  <si>
    <t>P05-1213153</t>
  </si>
  <si>
    <t>P05-1213154</t>
  </si>
  <si>
    <t>ALLENDE</t>
  </si>
  <si>
    <t>P05-1213155</t>
  </si>
  <si>
    <t>P05-1214239</t>
  </si>
  <si>
    <t>RAMOS ARIZPE</t>
  </si>
  <si>
    <t>P05-0215014</t>
  </si>
  <si>
    <t>P05-1115135</t>
  </si>
  <si>
    <t>SACRAMENTO</t>
  </si>
  <si>
    <t>P05-0216009</t>
  </si>
  <si>
    <t>P05-0216010</t>
  </si>
  <si>
    <t>CANDELA</t>
  </si>
  <si>
    <t>P05-0216011</t>
  </si>
  <si>
    <t>P05-0216012</t>
  </si>
  <si>
    <t>Màs</t>
  </si>
  <si>
    <t>TORREÓN</t>
  </si>
  <si>
    <t>P05-0716030</t>
  </si>
  <si>
    <t>SIMAS ACUÑA</t>
  </si>
  <si>
    <t>COFIDAN</t>
  </si>
  <si>
    <t>240/2004</t>
  </si>
  <si>
    <t>FOAEM</t>
  </si>
  <si>
    <t>SIMAS PARRAS</t>
  </si>
  <si>
    <t>160/2008</t>
  </si>
  <si>
    <t>SIMAS PIEDRAS NEGRAS</t>
  </si>
  <si>
    <t>371/2004</t>
  </si>
  <si>
    <t xml:space="preserve">COAHUILA </t>
  </si>
  <si>
    <t>P05-0613073</t>
  </si>
  <si>
    <t>PARTICIPACIONES/BONO CUPÓN CERO</t>
  </si>
  <si>
    <t>FIDEICOMISO 1163</t>
  </si>
  <si>
    <t>FIDEICOMISO 025335-4</t>
  </si>
  <si>
    <t>ORGANISMO ESTATAL 1</t>
  </si>
  <si>
    <t>ORGANISMO ESTATAL 2</t>
  </si>
  <si>
    <t>ORGANISMO ESTATAL 3</t>
  </si>
  <si>
    <t>FIDEICOMMISO 025335-4</t>
  </si>
  <si>
    <t>05</t>
  </si>
  <si>
    <t>CRÉDITO SIMPLE</t>
  </si>
  <si>
    <t>CRÉDITO EN CUENTA CORRIENTE</t>
  </si>
  <si>
    <t>NADADORES</t>
  </si>
  <si>
    <t>GENERAL CEPEDA</t>
  </si>
  <si>
    <t>P05-0317020</t>
  </si>
  <si>
    <t>P05-0317018</t>
  </si>
  <si>
    <t>P05-0317019</t>
  </si>
  <si>
    <t>FGP</t>
  </si>
  <si>
    <t>REFINANCIIEMTO/INVERSIÓN PÚBLICA PRODUCTIVA</t>
  </si>
  <si>
    <t>P05-0417021</t>
  </si>
  <si>
    <t>TASA DE INTERÉS TOTAL</t>
  </si>
  <si>
    <t>GARANTÍA DE PAGO OPORTUNO</t>
  </si>
  <si>
    <t>15% DE $2,037,814,873.19</t>
  </si>
  <si>
    <t>QUIROGRAFARIO</t>
  </si>
  <si>
    <t xml:space="preserve">CUBRIR INSUFICIENCIAS DE LIQUIDEZ DE CARÁCTER TEMPORAL </t>
  </si>
  <si>
    <t xml:space="preserve">DISPOCISION </t>
  </si>
  <si>
    <t>15% de la suma de las cantidades de principal programadas para cada fecha de cálculo de las obligaciones inscritas</t>
  </si>
  <si>
    <t>CRÉDITO 25</t>
  </si>
  <si>
    <t>CRÉDITO 26</t>
  </si>
  <si>
    <t>CRÉDITO 27</t>
  </si>
  <si>
    <t>P05-1118110</t>
  </si>
  <si>
    <t>P05-1118109</t>
  </si>
  <si>
    <t>P05-1118108</t>
  </si>
  <si>
    <t>P05-1118107</t>
  </si>
  <si>
    <t>P05-1118106</t>
  </si>
  <si>
    <t>REFINANCIAMIENTO</t>
  </si>
  <si>
    <t>5% del saldo insoluto programado conforme a los pagarés entregados por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</si>
</sst>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[$-80A]d&quot; de &quot;mmmm&quot; de &quot;yyyy;@"/>
    <numFmt numFmtId="167" formatCode="_-* #,##0_-;\-* #,##0_-;_-* &quot;-&quot;??_-;_-@_-"/>
    <numFmt numFmtId="168" formatCode="d\-mmm\-yy"/>
    <numFmt numFmtId="169" formatCode="0.0%"/>
    <numFmt numFmtId="170" formatCode="#,##0.0"/>
    <numFmt numFmtId="171" formatCode="0.000%"/>
    <numFmt numFmtId="172" formatCode="0.0"/>
    <numFmt numFmtId="173" formatCode="_-* #,##0.0_-;\-* #,##0.0_-;_-* &quot;-&quot;?_-;_-@_-"/>
    <numFmt numFmtId="174" formatCode="0.0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oberana Sans"/>
      <family val="3"/>
    </font>
    <font>
      <sz val="10"/>
      <name val="Arial"/>
      <family val="2"/>
    </font>
    <font>
      <b/>
      <sz val="10"/>
      <color theme="3" tint="-0.249977111117893"/>
      <name val="Soberana Sans"/>
      <family val="3"/>
    </font>
    <font>
      <b/>
      <sz val="10"/>
      <color indexed="9"/>
      <name val="Soberana Sans"/>
      <family val="3"/>
    </font>
    <font>
      <b/>
      <sz val="10"/>
      <color theme="0"/>
      <name val="Soberana Sans"/>
      <family val="3"/>
    </font>
    <font>
      <sz val="10"/>
      <name val="Soberana Sans"/>
      <family val="3"/>
    </font>
    <font>
      <sz val="10"/>
      <color theme="1"/>
      <name val="Soberana Sans"/>
      <family val="3"/>
    </font>
    <font>
      <sz val="8"/>
      <color theme="1"/>
      <name val="Soberana Sans"/>
      <family val="3"/>
    </font>
    <font>
      <sz val="10"/>
      <name val="Courier"/>
      <family val="3"/>
    </font>
    <font>
      <sz val="8"/>
      <name val="Soberana Sans"/>
      <family val="3"/>
    </font>
    <font>
      <sz val="10"/>
      <name val="Times New Roman"/>
      <family val="1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color theme="3" tint="-0.249977111117893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lightGray">
        <fgColor indexed="22"/>
        <bgColor indexed="22"/>
      </patternFill>
    </fill>
    <fill>
      <patternFill patternType="solid">
        <fgColor indexed="23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/>
      <diagonal/>
    </border>
    <border>
      <left style="thin">
        <color indexed="9"/>
      </left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 style="thin">
        <color indexed="9"/>
      </bottom>
      <diagonal/>
    </border>
    <border>
      <left/>
      <right style="thin">
        <color indexed="9"/>
      </right>
      <top style="medium">
        <color auto="1"/>
      </top>
      <bottom style="thin">
        <color indexed="9"/>
      </bottom>
      <diagonal/>
    </border>
    <border>
      <left style="thin">
        <color indexed="9"/>
      </left>
      <right/>
      <top style="medium">
        <color auto="1"/>
      </top>
      <bottom/>
      <diagonal/>
    </border>
    <border>
      <left/>
      <right style="thin">
        <color indexed="9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medium">
        <color auto="1"/>
      </right>
      <top style="thin">
        <color indexed="9"/>
      </top>
      <bottom/>
      <diagonal/>
    </border>
    <border>
      <left style="medium">
        <color auto="1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auto="1"/>
      </bottom>
      <diagonal/>
    </border>
    <border>
      <left style="thin">
        <color indexed="9"/>
      </left>
      <right/>
      <top/>
      <bottom style="medium">
        <color auto="1"/>
      </bottom>
      <diagonal/>
    </border>
    <border>
      <left/>
      <right style="thin">
        <color indexed="9"/>
      </right>
      <top/>
      <bottom style="medium">
        <color auto="1"/>
      </bottom>
      <diagonal/>
    </border>
    <border>
      <left style="thin">
        <color indexed="9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auto="1"/>
      </right>
      <top style="medium">
        <color auto="1"/>
      </top>
      <bottom/>
      <diagonal/>
    </border>
    <border>
      <left style="thin">
        <color indexed="9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indexed="9"/>
      </bottom>
      <diagonal/>
    </border>
    <border>
      <left style="thin">
        <color indexed="9"/>
      </left>
      <right style="thin">
        <color auto="1"/>
      </right>
      <top style="medium">
        <color auto="1"/>
      </top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auto="1"/>
      </right>
      <top style="thin">
        <color indexed="9"/>
      </top>
      <bottom/>
      <diagonal/>
    </border>
    <border>
      <left style="thin">
        <color indexed="9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0" fillId="0" borderId="0"/>
    <xf numFmtId="9" fontId="3" fillId="0" borderId="0" applyFont="0" applyFill="0" applyBorder="0" applyAlignment="0" applyProtection="0"/>
    <xf numFmtId="0" fontId="12" fillId="0" borderId="0"/>
    <xf numFmtId="0" fontId="3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503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14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166" fontId="2" fillId="3" borderId="0" xfId="0" applyNumberFormat="1" applyFont="1" applyFill="1" applyBorder="1" applyAlignment="1" applyProtection="1">
      <alignment horizontal="center" vertical="top"/>
      <protection locked="0"/>
    </xf>
    <xf numFmtId="164" fontId="2" fillId="3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horizontal="center"/>
    </xf>
    <xf numFmtId="14" fontId="7" fillId="0" borderId="0" xfId="0" applyNumberFormat="1" applyFont="1" applyBorder="1" applyAlignment="1" applyProtection="1">
      <alignment horizontal="center" vertical="center" wrapText="1"/>
      <protection locked="0"/>
    </xf>
    <xf numFmtId="167" fontId="7" fillId="6" borderId="0" xfId="4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center"/>
    </xf>
    <xf numFmtId="14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</xf>
    <xf numFmtId="164" fontId="2" fillId="2" borderId="0" xfId="4" applyNumberFormat="1" applyFont="1" applyFill="1" applyBorder="1" applyAlignment="1" applyProtection="1">
      <alignment horizontal="right" vertical="center"/>
    </xf>
    <xf numFmtId="10" fontId="2" fillId="2" borderId="0" xfId="6" applyNumberFormat="1" applyFont="1" applyFill="1" applyBorder="1" applyAlignment="1" applyProtection="1">
      <alignment horizontal="right" vertical="center"/>
    </xf>
    <xf numFmtId="165" fontId="2" fillId="2" borderId="0" xfId="3" applyFont="1" applyFill="1" applyBorder="1" applyAlignment="1" applyProtection="1">
      <alignment horizontal="center" vertical="center"/>
    </xf>
    <xf numFmtId="165" fontId="2" fillId="2" borderId="0" xfId="3" applyFont="1" applyFill="1" applyBorder="1" applyAlignment="1" applyProtection="1">
      <alignment horizontal="left" vertical="top"/>
    </xf>
    <xf numFmtId="165" fontId="2" fillId="2" borderId="0" xfId="3" applyFont="1" applyFill="1" applyBorder="1" applyAlignment="1" applyProtection="1">
      <alignment horizontal="left" vertical="center"/>
    </xf>
    <xf numFmtId="169" fontId="2" fillId="2" borderId="0" xfId="6" applyNumberFormat="1" applyFont="1" applyFill="1" applyBorder="1" applyAlignment="1" applyProtection="1">
      <alignment horizontal="center" vertical="center"/>
    </xf>
    <xf numFmtId="43" fontId="2" fillId="2" borderId="0" xfId="4" applyFont="1" applyFill="1" applyBorder="1" applyAlignment="1" applyProtection="1">
      <alignment horizontal="right" vertical="center"/>
    </xf>
    <xf numFmtId="43" fontId="2" fillId="2" borderId="0" xfId="4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64" fontId="2" fillId="2" borderId="0" xfId="4" applyNumberFormat="1" applyFont="1" applyFill="1" applyAlignment="1">
      <alignment horizontal="right" vertical="center" wrapText="1"/>
    </xf>
    <xf numFmtId="10" fontId="2" fillId="2" borderId="0" xfId="6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left" vertical="top" wrapText="1"/>
    </xf>
    <xf numFmtId="169" fontId="2" fillId="2" borderId="0" xfId="6" applyNumberFormat="1" applyFont="1" applyFill="1" applyAlignment="1">
      <alignment horizontal="center" vertical="center" wrapText="1"/>
    </xf>
    <xf numFmtId="43" fontId="2" fillId="2" borderId="0" xfId="4" applyFont="1" applyFill="1" applyAlignment="1">
      <alignment horizontal="right" vertical="center" wrapText="1"/>
    </xf>
    <xf numFmtId="43" fontId="2" fillId="2" borderId="0" xfId="4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164" fontId="2" fillId="2" borderId="0" xfId="4" applyNumberFormat="1" applyFont="1" applyFill="1" applyBorder="1" applyAlignment="1">
      <alignment horizontal="right" vertical="center"/>
    </xf>
    <xf numFmtId="10" fontId="2" fillId="2" borderId="0" xfId="6" applyNumberFormat="1" applyFont="1" applyFill="1" applyBorder="1" applyAlignment="1">
      <alignment horizontal="right" vertical="center"/>
    </xf>
    <xf numFmtId="165" fontId="2" fillId="2" borderId="0" xfId="3" applyFont="1" applyFill="1" applyBorder="1" applyAlignment="1">
      <alignment horizontal="center" vertical="center"/>
    </xf>
    <xf numFmtId="165" fontId="2" fillId="2" borderId="0" xfId="3" applyFont="1" applyFill="1" applyBorder="1" applyAlignment="1">
      <alignment horizontal="left" vertical="center"/>
    </xf>
    <xf numFmtId="43" fontId="2" fillId="2" borderId="0" xfId="4" applyFont="1" applyFill="1" applyBorder="1" applyAlignment="1">
      <alignment horizontal="right" vertical="center"/>
    </xf>
    <xf numFmtId="43" fontId="2" fillId="2" borderId="0" xfId="4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left" vertical="top"/>
      <protection locked="0"/>
    </xf>
    <xf numFmtId="166" fontId="2" fillId="3" borderId="0" xfId="0" applyNumberFormat="1" applyFont="1" applyFill="1" applyBorder="1" applyAlignment="1" applyProtection="1">
      <alignment horizontal="left" vertical="center"/>
      <protection locked="0"/>
    </xf>
    <xf numFmtId="169" fontId="2" fillId="3" borderId="0" xfId="6" applyNumberFormat="1" applyFont="1" applyFill="1" applyBorder="1" applyAlignment="1" applyProtection="1">
      <alignment horizontal="center" vertical="center"/>
      <protection locked="0"/>
    </xf>
    <xf numFmtId="164" fontId="5" fillId="4" borderId="4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left"/>
    </xf>
    <xf numFmtId="14" fontId="8" fillId="6" borderId="0" xfId="0" applyNumberFormat="1" applyFont="1" applyFill="1" applyAlignment="1">
      <alignment horizontal="center"/>
    </xf>
    <xf numFmtId="3" fontId="8" fillId="6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 vertical="center" wrapText="1"/>
    </xf>
    <xf numFmtId="10" fontId="8" fillId="6" borderId="0" xfId="6" applyNumberFormat="1" applyFont="1" applyFill="1" applyAlignment="1">
      <alignment horizontal="right"/>
    </xf>
    <xf numFmtId="43" fontId="8" fillId="6" borderId="0" xfId="4" applyFont="1" applyFill="1" applyAlignment="1">
      <alignment horizontal="center"/>
    </xf>
    <xf numFmtId="0" fontId="8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left"/>
    </xf>
    <xf numFmtId="14" fontId="8" fillId="6" borderId="0" xfId="0" applyNumberFormat="1" applyFont="1" applyFill="1" applyAlignment="1">
      <alignment horizontal="left"/>
    </xf>
    <xf numFmtId="43" fontId="9" fillId="0" borderId="0" xfId="4" applyFont="1" applyAlignment="1">
      <alignment horizontal="justify" vertical="center" wrapText="1"/>
    </xf>
    <xf numFmtId="0" fontId="7" fillId="6" borderId="0" xfId="0" applyFont="1" applyFill="1" applyAlignment="1">
      <alignment horizontal="left"/>
    </xf>
    <xf numFmtId="14" fontId="7" fillId="6" borderId="0" xfId="0" applyNumberFormat="1" applyFont="1" applyFill="1" applyAlignment="1">
      <alignment horizontal="center"/>
    </xf>
    <xf numFmtId="3" fontId="7" fillId="6" borderId="0" xfId="0" applyNumberFormat="1" applyFont="1" applyFill="1" applyAlignment="1">
      <alignment horizontal="right"/>
    </xf>
    <xf numFmtId="3" fontId="7" fillId="6" borderId="0" xfId="0" applyNumberFormat="1" applyFont="1" applyFill="1" applyAlignment="1">
      <alignment horizontal="right" vertical="center" wrapText="1"/>
    </xf>
    <xf numFmtId="164" fontId="7" fillId="0" borderId="0" xfId="4" applyNumberFormat="1" applyFont="1" applyFill="1" applyBorder="1" applyAlignment="1" applyProtection="1">
      <alignment horizontal="right" vertical="center" wrapText="1"/>
    </xf>
    <xf numFmtId="10" fontId="7" fillId="6" borderId="0" xfId="6" applyNumberFormat="1" applyFont="1" applyFill="1" applyAlignment="1">
      <alignment horizontal="right"/>
    </xf>
    <xf numFmtId="0" fontId="7" fillId="6" borderId="0" xfId="0" applyFont="1" applyFill="1" applyAlignment="1">
      <alignment horizontal="center"/>
    </xf>
    <xf numFmtId="3" fontId="7" fillId="6" borderId="0" xfId="0" applyNumberFormat="1" applyFont="1" applyFill="1" applyAlignment="1">
      <alignment horizontal="left"/>
    </xf>
    <xf numFmtId="169" fontId="7" fillId="0" borderId="0" xfId="6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4" fontId="7" fillId="6" borderId="0" xfId="0" applyNumberFormat="1" applyFont="1" applyFill="1" applyAlignment="1">
      <alignment horizontal="left"/>
    </xf>
    <xf numFmtId="166" fontId="2" fillId="3" borderId="0" xfId="0" applyNumberFormat="1" applyFont="1" applyFill="1" applyBorder="1" applyAlignment="1" applyProtection="1">
      <alignment vertical="center"/>
      <protection locked="0"/>
    </xf>
    <xf numFmtId="166" fontId="2" fillId="3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10" fontId="2" fillId="2" borderId="0" xfId="6" applyNumberFormat="1" applyFont="1" applyFill="1" applyBorder="1" applyAlignment="1" applyProtection="1">
      <alignment horizontal="center" vertical="center"/>
    </xf>
    <xf numFmtId="10" fontId="2" fillId="2" borderId="0" xfId="6" applyNumberFormat="1" applyFont="1" applyFill="1" applyAlignment="1">
      <alignment horizontal="center" vertical="center" wrapText="1"/>
    </xf>
    <xf numFmtId="10" fontId="2" fillId="2" borderId="0" xfId="6" applyNumberFormat="1" applyFont="1" applyFill="1" applyBorder="1" applyAlignment="1">
      <alignment horizontal="center" vertical="center"/>
    </xf>
    <xf numFmtId="10" fontId="7" fillId="0" borderId="0" xfId="6" applyNumberFormat="1" applyFont="1" applyBorder="1" applyAlignment="1" applyProtection="1">
      <alignment horizontal="center" vertical="center" wrapText="1"/>
      <protection locked="0"/>
    </xf>
    <xf numFmtId="10" fontId="7" fillId="0" borderId="0" xfId="6" applyNumberFormat="1" applyFont="1" applyFill="1" applyAlignment="1">
      <alignment horizontal="center"/>
    </xf>
    <xf numFmtId="10" fontId="7" fillId="6" borderId="0" xfId="6" applyNumberFormat="1" applyFont="1" applyFill="1" applyBorder="1" applyAlignment="1" applyProtection="1">
      <alignment horizontal="right" vertical="center"/>
    </xf>
    <xf numFmtId="0" fontId="13" fillId="7" borderId="0" xfId="7" applyFont="1" applyFill="1"/>
    <xf numFmtId="0" fontId="14" fillId="7" borderId="0" xfId="7" applyFont="1" applyFill="1" applyAlignment="1"/>
    <xf numFmtId="0" fontId="15" fillId="7" borderId="0" xfId="7" applyFont="1" applyFill="1" applyAlignment="1">
      <alignment horizontal="center"/>
    </xf>
    <xf numFmtId="0" fontId="16" fillId="7" borderId="0" xfId="7" applyFont="1" applyFill="1"/>
    <xf numFmtId="0" fontId="18" fillId="5" borderId="31" xfId="7" applyFont="1" applyFill="1" applyBorder="1"/>
    <xf numFmtId="49" fontId="21" fillId="8" borderId="33" xfId="7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10" fontId="8" fillId="6" borderId="0" xfId="6" applyNumberFormat="1" applyFont="1" applyFill="1" applyAlignment="1">
      <alignment horizont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65" fontId="5" fillId="4" borderId="20" xfId="3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165" fontId="6" fillId="4" borderId="20" xfId="3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4" fontId="7" fillId="5" borderId="20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169" fontId="6" fillId="4" borderId="20" xfId="6" applyNumberFormat="1" applyFont="1" applyFill="1" applyBorder="1" applyAlignment="1">
      <alignment horizontal="center" vertical="center" wrapText="1"/>
    </xf>
    <xf numFmtId="43" fontId="7" fillId="5" borderId="20" xfId="4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0" fontId="6" fillId="4" borderId="42" xfId="5" applyNumberFormat="1" applyFont="1" applyFill="1" applyBorder="1" applyAlignment="1" applyProtection="1">
      <alignment vertical="center"/>
    </xf>
    <xf numFmtId="14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center" vertical="center"/>
      <protection locked="0"/>
    </xf>
    <xf numFmtId="14" fontId="7" fillId="6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center"/>
      <protection locked="0"/>
    </xf>
    <xf numFmtId="0" fontId="7" fillId="0" borderId="0" xfId="5" applyNumberFormat="1" applyFont="1" applyBorder="1" applyAlignment="1" applyProtection="1">
      <alignment horizontal="center" vertical="center"/>
      <protection locked="0"/>
    </xf>
    <xf numFmtId="168" fontId="7" fillId="0" borderId="0" xfId="0" applyNumberFormat="1" applyFont="1" applyBorder="1" applyAlignment="1" applyProtection="1">
      <alignment horizontal="center" vertical="center"/>
      <protection locked="0"/>
    </xf>
    <xf numFmtId="43" fontId="7" fillId="0" borderId="0" xfId="4" applyFont="1" applyBorder="1" applyAlignment="1" applyProtection="1">
      <alignment horizontal="right" vertical="center"/>
      <protection locked="0"/>
    </xf>
    <xf numFmtId="10" fontId="7" fillId="0" borderId="0" xfId="6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14" fontId="7" fillId="0" borderId="0" xfId="5" applyNumberFormat="1" applyFont="1" applyBorder="1" applyAlignment="1" applyProtection="1">
      <alignment horizontal="center" vertical="center"/>
      <protection locked="0"/>
    </xf>
    <xf numFmtId="0" fontId="7" fillId="0" borderId="0" xfId="5" applyNumberFormat="1" applyFont="1" applyBorder="1" applyAlignment="1" applyProtection="1">
      <alignment horizontal="left" vertical="top"/>
      <protection locked="0"/>
    </xf>
    <xf numFmtId="3" fontId="8" fillId="0" borderId="0" xfId="0" applyNumberFormat="1" applyFont="1" applyAlignment="1">
      <alignment horizontal="left" vertical="center" wrapText="1"/>
    </xf>
    <xf numFmtId="10" fontId="7" fillId="6" borderId="0" xfId="6" quotePrefix="1" applyNumberFormat="1" applyFont="1" applyFill="1" applyAlignment="1">
      <alignment horizontal="center"/>
    </xf>
    <xf numFmtId="43" fontId="8" fillId="0" borderId="0" xfId="4" applyFont="1" applyAlignment="1">
      <alignment horizontal="right" vertical="center" wrapText="1"/>
    </xf>
    <xf numFmtId="14" fontId="8" fillId="0" borderId="0" xfId="0" applyNumberFormat="1" applyFont="1" applyAlignment="1">
      <alignment horizontal="left" vertical="center" wrapText="1"/>
    </xf>
    <xf numFmtId="43" fontId="7" fillId="0" borderId="0" xfId="4" applyFont="1" applyBorder="1" applyAlignment="1" applyProtection="1">
      <alignment horizontal="center" vertical="center" wrapText="1"/>
      <protection locked="0"/>
    </xf>
    <xf numFmtId="0" fontId="6" fillId="4" borderId="43" xfId="0" applyFont="1" applyFill="1" applyBorder="1" applyAlignment="1" applyProtection="1">
      <alignment horizontal="center" vertical="center" wrapText="1"/>
    </xf>
    <xf numFmtId="14" fontId="6" fillId="4" borderId="43" xfId="0" applyNumberFormat="1" applyFont="1" applyFill="1" applyBorder="1" applyAlignment="1" applyProtection="1">
      <alignment horizontal="center" vertical="center" wrapText="1"/>
    </xf>
    <xf numFmtId="164" fontId="6" fillId="4" borderId="43" xfId="4" applyNumberFormat="1" applyFont="1" applyFill="1" applyBorder="1" applyAlignment="1" applyProtection="1">
      <alignment horizontal="right" vertical="center" wrapText="1"/>
    </xf>
    <xf numFmtId="10" fontId="6" fillId="4" borderId="43" xfId="6" applyNumberFormat="1" applyFont="1" applyFill="1" applyBorder="1" applyAlignment="1" applyProtection="1">
      <alignment horizontal="right" vertical="center" wrapText="1"/>
    </xf>
    <xf numFmtId="39" fontId="6" fillId="4" borderId="43" xfId="5" applyFont="1" applyFill="1" applyBorder="1" applyAlignment="1" applyProtection="1">
      <alignment horizontal="center" vertical="center" wrapText="1"/>
    </xf>
    <xf numFmtId="43" fontId="6" fillId="4" borderId="44" xfId="4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 wrapText="1"/>
    </xf>
    <xf numFmtId="3" fontId="7" fillId="0" borderId="0" xfId="0" applyNumberFormat="1" applyFont="1" applyAlignment="1">
      <alignment horizontal="left" vertical="center" wrapText="1"/>
    </xf>
    <xf numFmtId="43" fontId="7" fillId="0" borderId="0" xfId="4" applyFont="1" applyAlignment="1">
      <alignment horizontal="right" vertical="center" wrapText="1"/>
    </xf>
    <xf numFmtId="14" fontId="7" fillId="0" borderId="0" xfId="0" applyNumberFormat="1" applyFont="1" applyAlignment="1">
      <alignment horizontal="left" vertical="center" wrapText="1"/>
    </xf>
    <xf numFmtId="43" fontId="11" fillId="0" borderId="0" xfId="4" applyFont="1" applyAlignment="1">
      <alignment horizontal="justify" vertical="center" wrapText="1"/>
    </xf>
    <xf numFmtId="0" fontId="7" fillId="0" borderId="0" xfId="5" applyNumberFormat="1" applyFont="1" applyBorder="1" applyAlignment="1" applyProtection="1">
      <alignment horizontal="left" vertical="center" wrapText="1"/>
      <protection locked="0"/>
    </xf>
    <xf numFmtId="0" fontId="7" fillId="0" borderId="0" xfId="5" applyNumberFormat="1" applyFont="1" applyBorder="1" applyAlignment="1" applyProtection="1">
      <alignment horizontal="center" vertical="center" wrapText="1"/>
      <protection locked="0"/>
    </xf>
    <xf numFmtId="168" fontId="7" fillId="0" borderId="0" xfId="0" applyNumberFormat="1" applyFont="1" applyBorder="1" applyAlignment="1" applyProtection="1">
      <alignment horizontal="center" vertical="center" wrapText="1"/>
      <protection locked="0"/>
    </xf>
    <xf numFmtId="43" fontId="7" fillId="0" borderId="0" xfId="4" applyFont="1" applyBorder="1" applyAlignment="1" applyProtection="1">
      <alignment horizontal="right" vertical="center" wrapText="1"/>
      <protection locked="0"/>
    </xf>
    <xf numFmtId="164" fontId="7" fillId="0" borderId="0" xfId="4" applyNumberFormat="1" applyFont="1" applyBorder="1" applyAlignment="1" applyProtection="1">
      <alignment horizontal="right" vertical="center" wrapText="1"/>
      <protection locked="0"/>
    </xf>
    <xf numFmtId="10" fontId="7" fillId="0" borderId="0" xfId="6" applyNumberFormat="1" applyFont="1" applyBorder="1" applyAlignment="1" applyProtection="1">
      <alignment horizontal="right" vertical="center" wrapText="1"/>
      <protection locked="0"/>
    </xf>
    <xf numFmtId="3" fontId="8" fillId="0" borderId="0" xfId="0" applyNumberFormat="1" applyFont="1" applyAlignment="1">
      <alignment horizontal="left" vertical="top" wrapText="1"/>
    </xf>
    <xf numFmtId="169" fontId="7" fillId="0" borderId="0" xfId="6" applyNumberFormat="1" applyFont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3" fontId="7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0" fontId="6" fillId="4" borderId="43" xfId="6" applyNumberFormat="1" applyFont="1" applyFill="1" applyBorder="1" applyAlignment="1" applyProtection="1">
      <alignment horizontal="center" vertical="center" wrapText="1"/>
    </xf>
    <xf numFmtId="171" fontId="8" fillId="6" borderId="0" xfId="6" applyNumberFormat="1" applyFont="1" applyFill="1" applyAlignment="1">
      <alignment horizontal="center"/>
    </xf>
    <xf numFmtId="170" fontId="7" fillId="0" borderId="0" xfId="4" applyNumberFormat="1" applyFont="1" applyBorder="1" applyAlignment="1" applyProtection="1">
      <alignment horizontal="right" vertical="center"/>
      <protection locked="0"/>
    </xf>
    <xf numFmtId="172" fontId="6" fillId="4" borderId="43" xfId="5" applyNumberFormat="1" applyFont="1" applyFill="1" applyBorder="1" applyAlignment="1" applyProtection="1">
      <alignment horizontal="center" vertical="center"/>
    </xf>
    <xf numFmtId="172" fontId="6" fillId="4" borderId="43" xfId="4" applyNumberFormat="1" applyFont="1" applyFill="1" applyBorder="1" applyAlignment="1" applyProtection="1">
      <alignment horizontal="center" vertical="center"/>
    </xf>
    <xf numFmtId="172" fontId="5" fillId="4" borderId="43" xfId="4" applyNumberFormat="1" applyFont="1" applyFill="1" applyBorder="1" applyAlignment="1">
      <alignment horizontal="center" vertical="center"/>
    </xf>
    <xf numFmtId="172" fontId="2" fillId="4" borderId="43" xfId="6" applyNumberFormat="1" applyFont="1" applyFill="1" applyBorder="1" applyAlignment="1">
      <alignment horizontal="center" vertical="center"/>
    </xf>
    <xf numFmtId="172" fontId="5" fillId="4" borderId="4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horizontal="center"/>
    </xf>
    <xf numFmtId="172" fontId="5" fillId="4" borderId="43" xfId="6" applyNumberFormat="1" applyFont="1" applyFill="1" applyBorder="1" applyAlignment="1">
      <alignment horizontal="center" vertical="center"/>
    </xf>
    <xf numFmtId="172" fontId="5" fillId="4" borderId="43" xfId="4" applyNumberFormat="1" applyFont="1" applyFill="1" applyBorder="1" applyAlignment="1">
      <alignment horizontal="center" vertical="top"/>
    </xf>
    <xf numFmtId="172" fontId="6" fillId="4" borderId="43" xfId="0" applyNumberFormat="1" applyFont="1" applyFill="1" applyBorder="1" applyAlignment="1" applyProtection="1">
      <alignment horizontal="center" vertical="center" wrapText="1"/>
    </xf>
    <xf numFmtId="172" fontId="6" fillId="4" borderId="43" xfId="5" applyNumberFormat="1" applyFont="1" applyFill="1" applyBorder="1" applyAlignment="1" applyProtection="1">
      <alignment horizontal="center" vertical="center" wrapText="1"/>
    </xf>
    <xf numFmtId="172" fontId="2" fillId="4" borderId="43" xfId="6" applyNumberFormat="1" applyFont="1" applyFill="1" applyBorder="1" applyAlignment="1" applyProtection="1">
      <alignment horizontal="center" vertical="center" wrapText="1"/>
    </xf>
    <xf numFmtId="172" fontId="6" fillId="4" borderId="44" xfId="4" applyNumberFormat="1" applyFont="1" applyFill="1" applyBorder="1" applyAlignment="1" applyProtection="1">
      <alignment horizontal="center" vertical="center" wrapText="1"/>
    </xf>
    <xf numFmtId="172" fontId="6" fillId="4" borderId="43" xfId="4" applyNumberFormat="1" applyFont="1" applyFill="1" applyBorder="1" applyAlignment="1" applyProtection="1">
      <alignment horizontal="center" vertical="center" wrapText="1"/>
    </xf>
    <xf numFmtId="172" fontId="6" fillId="4" borderId="43" xfId="6" applyNumberFormat="1" applyFont="1" applyFill="1" applyBorder="1" applyAlignment="1" applyProtection="1">
      <alignment horizontal="center" vertical="center" wrapText="1"/>
    </xf>
    <xf numFmtId="172" fontId="6" fillId="4" borderId="43" xfId="5" applyNumberFormat="1" applyFont="1" applyFill="1" applyBorder="1" applyAlignment="1" applyProtection="1">
      <alignment horizontal="center" vertical="top" wrapText="1"/>
    </xf>
    <xf numFmtId="172" fontId="6" fillId="4" borderId="43" xfId="4" applyNumberFormat="1" applyFont="1" applyFill="1" applyBorder="1" applyAlignment="1" applyProtection="1">
      <alignment horizontal="center" vertical="top" wrapText="1"/>
    </xf>
    <xf numFmtId="172" fontId="6" fillId="4" borderId="42" xfId="5" applyNumberFormat="1" applyFont="1" applyFill="1" applyBorder="1" applyAlignment="1" applyProtection="1">
      <alignment horizontal="left" vertical="center"/>
    </xf>
    <xf numFmtId="172" fontId="6" fillId="4" borderId="42" xfId="4" applyNumberFormat="1" applyFont="1" applyFill="1" applyBorder="1" applyAlignment="1" applyProtection="1">
      <alignment horizontal="left" vertical="center"/>
    </xf>
    <xf numFmtId="172" fontId="5" fillId="4" borderId="42" xfId="4" applyNumberFormat="1" applyFont="1" applyFill="1" applyBorder="1" applyAlignment="1">
      <alignment horizontal="left" vertical="center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4" fontId="2" fillId="2" borderId="0" xfId="0" applyNumberFormat="1" applyFont="1" applyFill="1" applyBorder="1" applyAlignment="1" applyProtection="1">
      <alignment horizontal="center" vertical="center"/>
      <protection locked="0"/>
    </xf>
    <xf numFmtId="170" fontId="2" fillId="2" borderId="0" xfId="0" applyNumberFormat="1" applyFont="1" applyFill="1" applyBorder="1" applyAlignment="1" applyProtection="1">
      <alignment vertical="center"/>
      <protection locked="0"/>
    </xf>
    <xf numFmtId="170" fontId="2" fillId="2" borderId="0" xfId="1" applyNumberFormat="1" applyFont="1" applyFill="1" applyBorder="1" applyAlignment="1" applyProtection="1">
      <alignment vertical="center"/>
      <protection locked="0"/>
    </xf>
    <xf numFmtId="10" fontId="2" fillId="2" borderId="0" xfId="2" applyNumberFormat="1" applyFont="1" applyFill="1" applyBorder="1" applyAlignment="1" applyProtection="1">
      <alignment vertical="center"/>
      <protection locked="0"/>
    </xf>
    <xf numFmtId="165" fontId="2" fillId="2" borderId="0" xfId="3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/>
      <protection locked="0"/>
    </xf>
    <xf numFmtId="165" fontId="2" fillId="2" borderId="0" xfId="3" applyFont="1" applyFill="1" applyBorder="1" applyAlignment="1" applyProtection="1">
      <alignment horizontal="center" vertical="top"/>
      <protection locked="0"/>
    </xf>
    <xf numFmtId="164" fontId="2" fillId="2" borderId="0" xfId="1" applyNumberFormat="1" applyFont="1" applyFill="1" applyBorder="1" applyAlignment="1" applyProtection="1">
      <alignment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14" fontId="2" fillId="2" borderId="0" xfId="0" applyNumberFormat="1" applyFont="1" applyFill="1" applyAlignment="1" applyProtection="1">
      <alignment vertical="center" wrapText="1"/>
      <protection locked="0"/>
    </xf>
    <xf numFmtId="170" fontId="2" fillId="2" borderId="0" xfId="0" applyNumberFormat="1" applyFont="1" applyFill="1" applyAlignment="1" applyProtection="1">
      <alignment vertical="center" wrapText="1"/>
      <protection locked="0"/>
    </xf>
    <xf numFmtId="170" fontId="2" fillId="2" borderId="0" xfId="1" applyNumberFormat="1" applyFont="1" applyFill="1" applyAlignment="1" applyProtection="1">
      <alignment vertical="center" wrapText="1"/>
      <protection locked="0"/>
    </xf>
    <xf numFmtId="10" fontId="2" fillId="2" borderId="0" xfId="2" applyNumberFormat="1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0" xfId="1" applyNumberFormat="1" applyFont="1" applyFill="1" applyAlignment="1" applyProtection="1">
      <alignment horizontal="center" vertical="center" wrapText="1"/>
      <protection locked="0"/>
    </xf>
    <xf numFmtId="164" fontId="2" fillId="2" borderId="0" xfId="1" applyNumberFormat="1" applyFont="1" applyFill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170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170" fontId="5" fillId="4" borderId="2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4" fontId="8" fillId="0" borderId="0" xfId="0" applyNumberFormat="1" applyFont="1" applyFill="1" applyAlignment="1" applyProtection="1">
      <alignment vertical="center"/>
      <protection locked="0"/>
    </xf>
    <xf numFmtId="43" fontId="8" fillId="0" borderId="0" xfId="123" applyFont="1" applyFill="1" applyAlignment="1" applyProtection="1">
      <alignment vertical="center"/>
      <protection locked="0"/>
    </xf>
    <xf numFmtId="14" fontId="7" fillId="0" borderId="0" xfId="0" applyNumberFormat="1" applyFont="1" applyFill="1" applyBorder="1" applyAlignment="1" applyProtection="1">
      <alignment horizontal="center" vertical="center"/>
      <protection locked="0"/>
    </xf>
    <xf numFmtId="10" fontId="8" fillId="0" borderId="0" xfId="6" applyNumberFormat="1" applyFont="1" applyFill="1" applyAlignment="1" applyProtection="1">
      <alignment horizontal="right" vertical="center"/>
      <protection locked="0"/>
    </xf>
    <xf numFmtId="165" fontId="7" fillId="0" borderId="0" xfId="3" applyFont="1" applyFill="1" applyBorder="1" applyAlignment="1" applyProtection="1">
      <alignment vertical="center"/>
      <protection locked="0"/>
    </xf>
    <xf numFmtId="165" fontId="8" fillId="0" borderId="0" xfId="3" applyFont="1" applyFill="1" applyBorder="1" applyAlignment="1" applyProtection="1">
      <alignment horizontal="center" vertical="center"/>
      <protection locked="0"/>
    </xf>
    <xf numFmtId="10" fontId="8" fillId="0" borderId="0" xfId="6" applyNumberFormat="1" applyFont="1" applyFill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8" fillId="0" borderId="0" xfId="4" applyNumberFormat="1" applyFont="1" applyFill="1" applyAlignment="1" applyProtection="1">
      <alignment vertical="center"/>
      <protection locked="0"/>
    </xf>
    <xf numFmtId="164" fontId="7" fillId="0" borderId="0" xfId="4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Alignment="1" applyProtection="1">
      <alignment horizontal="left" vertical="center"/>
      <protection locked="0"/>
    </xf>
    <xf numFmtId="3" fontId="8" fillId="0" borderId="0" xfId="0" applyNumberFormat="1" applyFont="1" applyFill="1" applyAlignment="1" applyProtection="1">
      <alignment vertical="center"/>
      <protection locked="0"/>
    </xf>
    <xf numFmtId="169" fontId="8" fillId="0" borderId="0" xfId="6" applyNumberFormat="1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64" fontId="7" fillId="6" borderId="0" xfId="4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Fill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4" fontId="7" fillId="0" borderId="0" xfId="4" applyNumberFormat="1" applyFont="1" applyFill="1" applyBorder="1" applyAlignment="1" applyProtection="1">
      <alignment horizontal="center" vertical="center"/>
      <protection locked="0"/>
    </xf>
    <xf numFmtId="164" fontId="8" fillId="0" borderId="0" xfId="4" applyNumberFormat="1" applyFont="1" applyFill="1" applyAlignment="1" applyProtection="1">
      <alignment horizontal="justify" vertical="center"/>
      <protection locked="0"/>
    </xf>
    <xf numFmtId="172" fontId="6" fillId="4" borderId="42" xfId="5" applyNumberFormat="1" applyFont="1" applyFill="1" applyBorder="1" applyAlignment="1" applyProtection="1">
      <alignment horizontal="left" vertical="center"/>
      <protection locked="0"/>
    </xf>
    <xf numFmtId="172" fontId="6" fillId="4" borderId="43" xfId="5" applyNumberFormat="1" applyFont="1" applyFill="1" applyBorder="1" applyAlignment="1" applyProtection="1">
      <alignment horizontal="center" vertical="center"/>
      <protection locked="0"/>
    </xf>
    <xf numFmtId="172" fontId="6" fillId="4" borderId="43" xfId="0" applyNumberFormat="1" applyFont="1" applyFill="1" applyBorder="1" applyAlignment="1" applyProtection="1">
      <alignment horizontal="center" vertical="center"/>
      <protection locked="0"/>
    </xf>
    <xf numFmtId="172" fontId="6" fillId="4" borderId="43" xfId="4" applyNumberFormat="1" applyFont="1" applyFill="1" applyBorder="1" applyAlignment="1" applyProtection="1">
      <alignment horizontal="center" vertical="center"/>
      <protection locked="0"/>
    </xf>
    <xf numFmtId="172" fontId="6" fillId="4" borderId="43" xfId="6" applyNumberFormat="1" applyFont="1" applyFill="1" applyBorder="1" applyAlignment="1" applyProtection="1">
      <alignment horizontal="center" vertical="center"/>
      <protection locked="0"/>
    </xf>
    <xf numFmtId="172" fontId="6" fillId="4" borderId="43" xfId="5" applyNumberFormat="1" applyFont="1" applyFill="1" applyBorder="1" applyAlignment="1" applyProtection="1">
      <alignment horizontal="center" vertical="top"/>
      <protection locked="0"/>
    </xf>
    <xf numFmtId="172" fontId="2" fillId="4" borderId="43" xfId="6" applyNumberFormat="1" applyFont="1" applyFill="1" applyBorder="1" applyAlignment="1" applyProtection="1">
      <alignment horizontal="center" vertical="center"/>
      <protection locked="0"/>
    </xf>
    <xf numFmtId="172" fontId="6" fillId="4" borderId="44" xfId="4" applyNumberFormat="1" applyFont="1" applyFill="1" applyBorder="1" applyAlignment="1" applyProtection="1">
      <alignment horizontal="center" vertical="center"/>
      <protection locked="0"/>
    </xf>
    <xf numFmtId="172" fontId="0" fillId="0" borderId="0" xfId="0" applyNumberForma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6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center"/>
      <protection locked="0"/>
    </xf>
    <xf numFmtId="14" fontId="7" fillId="6" borderId="0" xfId="0" applyNumberFormat="1" applyFont="1" applyFill="1" applyAlignment="1" applyProtection="1">
      <alignment horizontal="center"/>
      <protection locked="0"/>
    </xf>
    <xf numFmtId="170" fontId="7" fillId="6" borderId="0" xfId="0" applyNumberFormat="1" applyFont="1" applyFill="1" applyAlignment="1" applyProtection="1">
      <alignment horizontal="right"/>
      <protection locked="0"/>
    </xf>
    <xf numFmtId="170" fontId="7" fillId="6" borderId="0" xfId="0" applyNumberFormat="1" applyFont="1" applyFill="1" applyAlignment="1" applyProtection="1">
      <alignment horizontal="right" vertical="center"/>
      <protection locked="0"/>
    </xf>
    <xf numFmtId="170" fontId="7" fillId="6" borderId="0" xfId="4" applyNumberFormat="1" applyFont="1" applyFill="1" applyBorder="1" applyAlignment="1" applyProtection="1">
      <alignment horizontal="right" vertical="center"/>
      <protection locked="0"/>
    </xf>
    <xf numFmtId="170" fontId="7" fillId="0" borderId="0" xfId="4" applyNumberFormat="1" applyFont="1" applyFill="1" applyBorder="1" applyAlignment="1" applyProtection="1">
      <alignment horizontal="right" vertical="center"/>
      <protection locked="0"/>
    </xf>
    <xf numFmtId="10" fontId="7" fillId="6" borderId="0" xfId="6" applyNumberFormat="1" applyFont="1" applyFill="1" applyAlignment="1" applyProtection="1">
      <alignment horizontal="right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0" fontId="7" fillId="0" borderId="0" xfId="4" applyNumberFormat="1" applyFont="1" applyFill="1" applyAlignment="1" applyProtection="1">
      <alignment horizontal="right" vertical="center"/>
      <protection locked="0"/>
    </xf>
    <xf numFmtId="3" fontId="7" fillId="6" borderId="0" xfId="0" applyNumberFormat="1" applyFont="1" applyFill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vertical="center"/>
      <protection locked="0"/>
    </xf>
    <xf numFmtId="169" fontId="7" fillId="0" borderId="0" xfId="6" applyNumberFormat="1" applyFont="1" applyAlignment="1" applyProtection="1">
      <alignment horizontal="center" vertical="center"/>
      <protection locked="0"/>
    </xf>
    <xf numFmtId="43" fontId="7" fillId="0" borderId="0" xfId="4" applyFont="1" applyAlignment="1" applyProtection="1">
      <alignment horizontal="right" vertical="center"/>
      <protection locked="0"/>
    </xf>
    <xf numFmtId="14" fontId="7" fillId="6" borderId="0" xfId="0" applyNumberFormat="1" applyFont="1" applyFill="1" applyAlignment="1" applyProtection="1">
      <alignment horizontal="left"/>
      <protection locked="0"/>
    </xf>
    <xf numFmtId="14" fontId="7" fillId="0" borderId="0" xfId="0" applyNumberFormat="1" applyFont="1" applyAlignment="1" applyProtection="1">
      <alignment horizontal="left" vertical="center"/>
      <protection locked="0"/>
    </xf>
    <xf numFmtId="43" fontId="11" fillId="0" borderId="0" xfId="4" applyFont="1" applyAlignment="1" applyProtection="1">
      <alignment horizontal="justify" vertical="center"/>
      <protection locked="0"/>
    </xf>
    <xf numFmtId="172" fontId="6" fillId="4" borderId="42" xfId="4" applyNumberFormat="1" applyFont="1" applyFill="1" applyBorder="1" applyAlignment="1" applyProtection="1">
      <alignment horizontal="left" vertical="center"/>
      <protection locked="0"/>
    </xf>
    <xf numFmtId="172" fontId="6" fillId="4" borderId="43" xfId="4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center"/>
      <protection locked="0"/>
    </xf>
    <xf numFmtId="3" fontId="8" fillId="0" borderId="0" xfId="0" applyNumberFormat="1" applyFont="1" applyAlignment="1" applyProtection="1">
      <alignment horizontal="left" vertical="top"/>
      <protection locked="0"/>
    </xf>
    <xf numFmtId="3" fontId="8" fillId="0" borderId="0" xfId="0" applyNumberFormat="1" applyFont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169" fontId="7" fillId="0" borderId="0" xfId="6" applyNumberFormat="1" applyFont="1" applyFill="1" applyBorder="1" applyAlignment="1" applyProtection="1">
      <alignment horizontal="center" vertical="center"/>
      <protection locked="0"/>
    </xf>
    <xf numFmtId="43" fontId="7" fillId="0" borderId="0" xfId="4" applyFont="1" applyFill="1" applyBorder="1" applyAlignment="1" applyProtection="1">
      <alignment vertical="center"/>
      <protection locked="0"/>
    </xf>
    <xf numFmtId="172" fontId="5" fillId="4" borderId="42" xfId="4" applyNumberFormat="1" applyFont="1" applyFill="1" applyBorder="1" applyAlignment="1" applyProtection="1">
      <alignment horizontal="left" vertical="center"/>
      <protection locked="0"/>
    </xf>
    <xf numFmtId="172" fontId="5" fillId="4" borderId="43" xfId="4" applyNumberFormat="1" applyFont="1" applyFill="1" applyBorder="1" applyAlignment="1" applyProtection="1">
      <alignment horizontal="center" vertical="center"/>
      <protection locked="0"/>
    </xf>
    <xf numFmtId="172" fontId="5" fillId="4" borderId="43" xfId="6" applyNumberFormat="1" applyFont="1" applyFill="1" applyBorder="1" applyAlignment="1" applyProtection="1">
      <alignment horizontal="center" vertical="center"/>
      <protection locked="0"/>
    </xf>
    <xf numFmtId="172" fontId="5" fillId="4" borderId="43" xfId="4" applyNumberFormat="1" applyFont="1" applyFill="1" applyBorder="1" applyAlignment="1" applyProtection="1">
      <alignment horizontal="center" vertical="top"/>
      <protection locked="0"/>
    </xf>
    <xf numFmtId="172" fontId="5" fillId="4" borderId="44" xfId="4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170" fontId="0" fillId="0" borderId="0" xfId="0" applyNumberFormat="1" applyProtection="1"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164" fontId="2" fillId="2" borderId="0" xfId="4" applyNumberFormat="1" applyFont="1" applyFill="1" applyBorder="1" applyAlignment="1" applyProtection="1">
      <alignment horizontal="right" vertical="center"/>
      <protection locked="0"/>
    </xf>
    <xf numFmtId="10" fontId="2" fillId="2" borderId="0" xfId="6" applyNumberFormat="1" applyFont="1" applyFill="1" applyBorder="1" applyAlignment="1" applyProtection="1">
      <alignment horizontal="right" vertical="center"/>
      <protection locked="0"/>
    </xf>
    <xf numFmtId="165" fontId="2" fillId="2" borderId="0" xfId="3" applyFont="1" applyFill="1" applyBorder="1" applyAlignment="1" applyProtection="1">
      <alignment horizontal="center" vertical="center"/>
      <protection locked="0"/>
    </xf>
    <xf numFmtId="10" fontId="2" fillId="2" borderId="0" xfId="2" applyNumberFormat="1" applyFont="1" applyFill="1" applyBorder="1" applyAlignment="1" applyProtection="1">
      <alignment horizontal="center" vertical="center"/>
      <protection locked="0"/>
    </xf>
    <xf numFmtId="165" fontId="2" fillId="2" borderId="0" xfId="3" applyFont="1" applyFill="1" applyBorder="1" applyAlignment="1" applyProtection="1">
      <alignment horizontal="left" vertical="top"/>
      <protection locked="0"/>
    </xf>
    <xf numFmtId="165" fontId="2" fillId="2" borderId="0" xfId="3" applyFont="1" applyFill="1" applyBorder="1" applyAlignment="1" applyProtection="1">
      <alignment horizontal="left" vertical="center"/>
      <protection locked="0"/>
    </xf>
    <xf numFmtId="169" fontId="2" fillId="2" borderId="0" xfId="6" applyNumberFormat="1" applyFont="1" applyFill="1" applyBorder="1" applyAlignment="1" applyProtection="1">
      <alignment horizontal="center" vertical="center"/>
      <protection locked="0"/>
    </xf>
    <xf numFmtId="43" fontId="2" fillId="2" borderId="0" xfId="4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14" fontId="2" fillId="2" borderId="0" xfId="0" applyNumberFormat="1" applyFont="1" applyFill="1" applyAlignment="1" applyProtection="1">
      <alignment horizontal="center" vertical="center" wrapText="1"/>
      <protection locked="0"/>
    </xf>
    <xf numFmtId="164" fontId="2" fillId="2" borderId="0" xfId="4" applyNumberFormat="1" applyFont="1" applyFill="1" applyAlignment="1" applyProtection="1">
      <alignment horizontal="right" vertical="center" wrapText="1"/>
      <protection locked="0"/>
    </xf>
    <xf numFmtId="10" fontId="2" fillId="2" borderId="0" xfId="6" applyNumberFormat="1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169" fontId="2" fillId="2" borderId="0" xfId="6" applyNumberFormat="1" applyFont="1" applyFill="1" applyAlignment="1" applyProtection="1">
      <alignment horizontal="center" vertical="center" wrapText="1"/>
      <protection locked="0"/>
    </xf>
    <xf numFmtId="43" fontId="2" fillId="2" borderId="0" xfId="4" applyFont="1" applyFill="1" applyAlignment="1" applyProtection="1">
      <alignment horizontal="right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164" fontId="5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14" fontId="7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10" fontId="5" fillId="4" borderId="23" xfId="2" applyNumberFormat="1" applyFont="1" applyFill="1" applyBorder="1" applyAlignment="1" applyProtection="1">
      <alignment horizontal="center" vertical="center" wrapText="1"/>
      <protection locked="0"/>
    </xf>
    <xf numFmtId="14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1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20" xfId="3" applyFont="1" applyFill="1" applyBorder="1" applyAlignment="1" applyProtection="1">
      <alignment horizontal="center" vertical="center" wrapText="1"/>
      <protection locked="0"/>
    </xf>
    <xf numFmtId="165" fontId="6" fillId="4" borderId="20" xfId="3" applyFont="1" applyFill="1" applyBorder="1" applyAlignment="1" applyProtection="1">
      <alignment horizontal="center" vertical="center" wrapText="1"/>
      <protection locked="0"/>
    </xf>
    <xf numFmtId="164" fontId="7" fillId="5" borderId="20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6" borderId="0" xfId="0" applyFont="1" applyFill="1" applyAlignment="1" applyProtection="1">
      <alignment vertical="center"/>
      <protection locked="0"/>
    </xf>
    <xf numFmtId="14" fontId="8" fillId="6" borderId="0" xfId="0" applyNumberFormat="1" applyFont="1" applyFill="1" applyAlignment="1" applyProtection="1">
      <alignment vertical="center"/>
      <protection locked="0"/>
    </xf>
    <xf numFmtId="43" fontId="8" fillId="6" borderId="0" xfId="123" applyFont="1" applyFill="1" applyAlignment="1" applyProtection="1">
      <alignment vertical="center"/>
      <protection locked="0"/>
    </xf>
    <xf numFmtId="43" fontId="8" fillId="0" borderId="0" xfId="123" applyFont="1" applyAlignment="1" applyProtection="1">
      <alignment vertical="center"/>
      <protection locked="0"/>
    </xf>
    <xf numFmtId="43" fontId="7" fillId="6" borderId="0" xfId="123" applyFont="1" applyFill="1" applyBorder="1" applyAlignment="1" applyProtection="1">
      <alignment vertical="center"/>
      <protection locked="0"/>
    </xf>
    <xf numFmtId="10" fontId="8" fillId="6" borderId="0" xfId="6" applyNumberFormat="1" applyFont="1" applyFill="1" applyAlignment="1" applyProtection="1">
      <alignment vertical="center"/>
      <protection locked="0"/>
    </xf>
    <xf numFmtId="14" fontId="8" fillId="6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" fontId="8" fillId="6" borderId="0" xfId="0" applyNumberFormat="1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43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123" applyNumberFormat="1" applyFont="1" applyAlignment="1" applyProtection="1">
      <alignment vertical="center"/>
      <protection locked="0"/>
    </xf>
    <xf numFmtId="172" fontId="6" fillId="4" borderId="25" xfId="5" applyNumberFormat="1" applyFont="1" applyFill="1" applyBorder="1" applyAlignment="1" applyProtection="1">
      <alignment horizontal="left" vertical="center"/>
      <protection locked="0"/>
    </xf>
    <xf numFmtId="172" fontId="6" fillId="4" borderId="26" xfId="5" applyNumberFormat="1" applyFont="1" applyFill="1" applyBorder="1" applyAlignment="1" applyProtection="1">
      <alignment horizontal="center" vertical="center"/>
      <protection locked="0"/>
    </xf>
    <xf numFmtId="172" fontId="6" fillId="4" borderId="26" xfId="0" applyNumberFormat="1" applyFont="1" applyFill="1" applyBorder="1" applyAlignment="1" applyProtection="1">
      <alignment horizontal="center" vertical="center" wrapText="1"/>
      <protection locked="0"/>
    </xf>
    <xf numFmtId="172" fontId="6" fillId="4" borderId="26" xfId="1" applyNumberFormat="1" applyFont="1" applyFill="1" applyBorder="1" applyAlignment="1" applyProtection="1">
      <alignment horizontal="center" vertical="center" wrapText="1"/>
      <protection locked="0"/>
    </xf>
    <xf numFmtId="172" fontId="6" fillId="4" borderId="26" xfId="5" applyNumberFormat="1" applyFont="1" applyFill="1" applyBorder="1" applyAlignment="1" applyProtection="1">
      <alignment horizontal="center" vertical="center" wrapText="1"/>
      <protection locked="0"/>
    </xf>
    <xf numFmtId="10" fontId="6" fillId="4" borderId="26" xfId="2" applyNumberFormat="1" applyFont="1" applyFill="1" applyBorder="1" applyAlignment="1" applyProtection="1">
      <alignment horizontal="center" vertical="center" wrapText="1"/>
      <protection locked="0"/>
    </xf>
    <xf numFmtId="10" fontId="6" fillId="4" borderId="43" xfId="2" applyNumberFormat="1" applyFont="1" applyFill="1" applyBorder="1" applyAlignment="1" applyProtection="1">
      <alignment horizontal="center" vertical="center" wrapText="1"/>
      <protection locked="0"/>
    </xf>
    <xf numFmtId="172" fontId="6" fillId="4" borderId="26" xfId="5" applyNumberFormat="1" applyFont="1" applyFill="1" applyBorder="1" applyAlignment="1" applyProtection="1">
      <alignment horizontal="center" vertical="top" wrapText="1"/>
      <protection locked="0"/>
    </xf>
    <xf numFmtId="172" fontId="5" fillId="4" borderId="26" xfId="4" applyNumberFormat="1" applyFont="1" applyFill="1" applyBorder="1" applyAlignment="1" applyProtection="1">
      <alignment horizontal="center" vertical="center"/>
      <protection locked="0"/>
    </xf>
    <xf numFmtId="172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6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14" fontId="8" fillId="6" borderId="0" xfId="0" applyNumberFormat="1" applyFont="1" applyFill="1" applyProtection="1">
      <protection locked="0"/>
    </xf>
    <xf numFmtId="170" fontId="8" fillId="6" borderId="0" xfId="0" applyNumberFormat="1" applyFont="1" applyFill="1" applyProtection="1">
      <protection locked="0"/>
    </xf>
    <xf numFmtId="170" fontId="8" fillId="0" borderId="0" xfId="0" applyNumberFormat="1" applyFont="1" applyAlignment="1" applyProtection="1">
      <alignment vertical="center" wrapText="1"/>
      <protection locked="0"/>
    </xf>
    <xf numFmtId="10" fontId="8" fillId="6" borderId="0" xfId="2" applyNumberFormat="1" applyFont="1" applyFill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3" fontId="8" fillId="6" borderId="0" xfId="0" applyNumberFormat="1" applyFont="1" applyFill="1" applyProtection="1">
      <protection locked="0"/>
    </xf>
    <xf numFmtId="3" fontId="8" fillId="0" borderId="0" xfId="0" applyNumberFormat="1" applyFont="1" applyAlignment="1" applyProtection="1">
      <alignment vertical="center" wrapText="1"/>
      <protection locked="0"/>
    </xf>
    <xf numFmtId="43" fontId="8" fillId="0" borderId="0" xfId="0" applyNumberFormat="1" applyFont="1" applyAlignment="1" applyProtection="1">
      <alignment horizontal="center" vertical="center" wrapText="1"/>
      <protection locked="0"/>
    </xf>
    <xf numFmtId="170" fontId="8" fillId="0" borderId="0" xfId="1" applyNumberFormat="1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10" fontId="0" fillId="0" borderId="0" xfId="2" applyNumberFormat="1" applyFont="1" applyProtection="1">
      <protection locked="0"/>
    </xf>
    <xf numFmtId="172" fontId="5" fillId="4" borderId="25" xfId="4" applyNumberFormat="1" applyFont="1" applyFill="1" applyBorder="1" applyAlignment="1" applyProtection="1">
      <alignment horizontal="left" vertical="center"/>
      <protection locked="0"/>
    </xf>
    <xf numFmtId="10" fontId="5" fillId="4" borderId="26" xfId="2" applyNumberFormat="1" applyFont="1" applyFill="1" applyBorder="1" applyAlignment="1" applyProtection="1">
      <alignment horizontal="center" vertical="center"/>
      <protection locked="0"/>
    </xf>
    <xf numFmtId="10" fontId="5" fillId="4" borderId="43" xfId="2" applyNumberFormat="1" applyFont="1" applyFill="1" applyBorder="1" applyAlignment="1" applyProtection="1">
      <alignment horizontal="center" vertical="center"/>
      <protection locked="0"/>
    </xf>
    <xf numFmtId="172" fontId="5" fillId="4" borderId="26" xfId="4" applyNumberFormat="1" applyFont="1" applyFill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43" fontId="7" fillId="0" borderId="0" xfId="123" applyFont="1" applyFill="1" applyBorder="1" applyAlignment="1" applyProtection="1">
      <alignment vertical="center"/>
      <protection locked="0"/>
    </xf>
    <xf numFmtId="43" fontId="8" fillId="0" borderId="0" xfId="0" applyNumberFormat="1" applyFont="1" applyFill="1" applyAlignment="1" applyProtection="1">
      <alignment horizontal="center" vertical="center"/>
      <protection locked="0"/>
    </xf>
    <xf numFmtId="164" fontId="8" fillId="0" borderId="0" xfId="123" applyNumberFormat="1" applyFont="1" applyFill="1" applyAlignment="1" applyProtection="1">
      <alignment vertical="center"/>
      <protection locked="0"/>
    </xf>
    <xf numFmtId="173" fontId="6" fillId="4" borderId="43" xfId="4" applyNumberFormat="1" applyFont="1" applyFill="1" applyBorder="1" applyAlignment="1" applyProtection="1">
      <alignment horizontal="center" vertical="center"/>
      <protection locked="0"/>
    </xf>
    <xf numFmtId="174" fontId="2" fillId="2" borderId="0" xfId="2" applyNumberFormat="1" applyFont="1" applyFill="1" applyBorder="1" applyAlignment="1" applyProtection="1">
      <alignment vertical="center"/>
      <protection locked="0"/>
    </xf>
    <xf numFmtId="174" fontId="8" fillId="0" borderId="0" xfId="6" applyNumberFormat="1" applyFont="1" applyFill="1" applyAlignment="1" applyProtection="1">
      <alignment vertical="center"/>
      <protection locked="0"/>
    </xf>
    <xf numFmtId="174" fontId="6" fillId="4" borderId="43" xfId="6" applyNumberFormat="1" applyFont="1" applyFill="1" applyBorder="1" applyAlignment="1" applyProtection="1">
      <alignment horizontal="center" vertical="center"/>
      <protection locked="0"/>
    </xf>
    <xf numFmtId="174" fontId="7" fillId="6" borderId="0" xfId="6" applyNumberFormat="1" applyFont="1" applyFill="1" applyAlignment="1" applyProtection="1">
      <alignment horizontal="right"/>
      <protection locked="0"/>
    </xf>
    <xf numFmtId="174" fontId="7" fillId="0" borderId="0" xfId="6" applyNumberFormat="1" applyFont="1" applyBorder="1" applyAlignment="1" applyProtection="1">
      <alignment horizontal="right" vertical="center"/>
      <protection locked="0"/>
    </xf>
    <xf numFmtId="174" fontId="5" fillId="4" borderId="43" xfId="6" applyNumberFormat="1" applyFont="1" applyFill="1" applyBorder="1" applyAlignment="1" applyProtection="1">
      <alignment horizontal="center" vertical="center"/>
      <protection locked="0"/>
    </xf>
    <xf numFmtId="174" fontId="0" fillId="0" borderId="0" xfId="0" applyNumberFormat="1" applyProtection="1"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164" fontId="6" fillId="5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24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1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170" fontId="5" fillId="4" borderId="13" xfId="1" applyNumberFormat="1" applyFont="1" applyFill="1" applyBorder="1" applyAlignment="1" applyProtection="1">
      <alignment horizontal="center" vertical="center" wrapText="1"/>
      <protection locked="0"/>
    </xf>
    <xf numFmtId="170" fontId="5" fillId="4" borderId="20" xfId="1" applyNumberFormat="1" applyFont="1" applyFill="1" applyBorder="1" applyAlignment="1" applyProtection="1">
      <alignment horizontal="center" vertical="center" wrapText="1"/>
      <protection locked="0"/>
    </xf>
    <xf numFmtId="10" fontId="5" fillId="4" borderId="13" xfId="2" applyNumberFormat="1" applyFont="1" applyFill="1" applyBorder="1" applyAlignment="1" applyProtection="1">
      <alignment horizontal="center" vertical="center" wrapText="1"/>
      <protection locked="0"/>
    </xf>
    <xf numFmtId="10" fontId="5" fillId="4" borderId="20" xfId="2" applyNumberFormat="1" applyFont="1" applyFill="1" applyBorder="1" applyAlignment="1" applyProtection="1">
      <alignment horizontal="center" vertical="center" wrapText="1"/>
      <protection locked="0"/>
    </xf>
    <xf numFmtId="164" fontId="6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12" xfId="1" applyNumberFormat="1" applyFont="1" applyFill="1" applyBorder="1" applyAlignment="1" applyProtection="1">
      <alignment horizontal="center" vertical="center" wrapText="1"/>
      <protection locked="0"/>
    </xf>
    <xf numFmtId="164" fontId="6" fillId="4" borderId="20" xfId="1" applyNumberFormat="1" applyFont="1" applyFill="1" applyBorder="1" applyAlignment="1" applyProtection="1">
      <alignment horizontal="center" vertical="center" wrapText="1"/>
      <protection locked="0"/>
    </xf>
    <xf numFmtId="165" fontId="5" fillId="4" borderId="3" xfId="3" applyFont="1" applyFill="1" applyBorder="1" applyAlignment="1" applyProtection="1">
      <alignment horizontal="center" vertical="center" wrapText="1"/>
      <protection locked="0"/>
    </xf>
    <xf numFmtId="165" fontId="5" fillId="4" borderId="12" xfId="3" applyFont="1" applyFill="1" applyBorder="1" applyAlignment="1" applyProtection="1">
      <alignment horizontal="center" vertical="center" wrapText="1"/>
      <protection locked="0"/>
    </xf>
    <xf numFmtId="165" fontId="5" fillId="4" borderId="20" xfId="3" applyFont="1" applyFill="1" applyBorder="1" applyAlignment="1" applyProtection="1">
      <alignment horizontal="center" vertical="center" wrapText="1"/>
      <protection locked="0"/>
    </xf>
    <xf numFmtId="164" fontId="5" fillId="4" borderId="3" xfId="1" applyNumberFormat="1" applyFont="1" applyFill="1" applyBorder="1" applyAlignment="1" applyProtection="1">
      <alignment horizontal="center" vertical="center" wrapText="1"/>
      <protection locked="0"/>
    </xf>
    <xf numFmtId="164" fontId="7" fillId="5" borderId="12" xfId="1" applyNumberFormat="1" applyFont="1" applyFill="1" applyBorder="1" applyAlignment="1" applyProtection="1">
      <alignment horizontal="center" vertical="center" wrapText="1"/>
      <protection locked="0"/>
    </xf>
    <xf numFmtId="164" fontId="7" fillId="5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164" fontId="6" fillId="5" borderId="13" xfId="1" applyNumberFormat="1" applyFont="1" applyFill="1" applyBorder="1" applyAlignment="1" applyProtection="1">
      <alignment horizontal="center" vertical="center" wrapText="1"/>
      <protection locked="0"/>
    </xf>
    <xf numFmtId="164" fontId="6" fillId="5" borderId="20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70" fontId="5" fillId="4" borderId="7" xfId="1" applyNumberFormat="1" applyFont="1" applyFill="1" applyBorder="1" applyAlignment="1" applyProtection="1">
      <alignment horizontal="center" vertical="center" wrapText="1"/>
      <protection locked="0"/>
    </xf>
    <xf numFmtId="170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170" fontId="5" fillId="4" borderId="16" xfId="1" applyNumberFormat="1" applyFont="1" applyFill="1" applyBorder="1" applyAlignment="1" applyProtection="1">
      <alignment horizontal="center" vertical="center" wrapText="1"/>
      <protection locked="0"/>
    </xf>
    <xf numFmtId="170" fontId="5" fillId="4" borderId="17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3" xfId="3" applyFont="1" applyFill="1" applyBorder="1" applyAlignment="1" applyProtection="1">
      <alignment horizontal="center" vertical="center" wrapText="1"/>
      <protection locked="0"/>
    </xf>
    <xf numFmtId="165" fontId="6" fillId="4" borderId="12" xfId="3" applyFont="1" applyFill="1" applyBorder="1" applyAlignment="1" applyProtection="1">
      <alignment horizontal="center" vertical="center" wrapText="1"/>
      <protection locked="0"/>
    </xf>
    <xf numFmtId="165" fontId="6" fillId="4" borderId="20" xfId="3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170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170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170" fontId="5" fillId="4" borderId="21" xfId="0" applyNumberFormat="1" applyFont="1" applyFill="1" applyBorder="1" applyAlignment="1" applyProtection="1">
      <alignment horizontal="center" vertical="center" wrapText="1"/>
      <protection locked="0"/>
    </xf>
    <xf numFmtId="170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70" fontId="7" fillId="5" borderId="12" xfId="0" applyNumberFormat="1" applyFont="1" applyFill="1" applyBorder="1" applyAlignment="1" applyProtection="1">
      <alignment horizontal="center" vertical="center" wrapText="1"/>
      <protection locked="0"/>
    </xf>
    <xf numFmtId="170" fontId="7" fillId="5" borderId="20" xfId="0" applyNumberFormat="1" applyFont="1" applyFill="1" applyBorder="1" applyAlignment="1" applyProtection="1">
      <alignment horizontal="center" vertical="center" wrapText="1"/>
      <protection locked="0"/>
    </xf>
    <xf numFmtId="1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7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17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74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174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6" fontId="2" fillId="9" borderId="0" xfId="0" applyNumberFormat="1" applyFont="1" applyFill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3" xfId="0" applyFont="1" applyFill="1" applyBorder="1" applyAlignment="1" applyProtection="1">
      <alignment horizontal="center" vertical="center" wrapText="1"/>
      <protection locked="0"/>
    </xf>
    <xf numFmtId="14" fontId="5" fillId="4" borderId="3" xfId="0" applyNumberFormat="1" applyFont="1" applyFill="1" applyBorder="1" applyAlignment="1">
      <alignment horizontal="center" vertical="center" wrapText="1"/>
    </xf>
    <xf numFmtId="14" fontId="7" fillId="5" borderId="12" xfId="0" applyNumberFormat="1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165" fontId="5" fillId="4" borderId="3" xfId="3" applyFont="1" applyFill="1" applyBorder="1" applyAlignment="1">
      <alignment horizontal="center" vertical="center" wrapText="1"/>
    </xf>
    <xf numFmtId="165" fontId="5" fillId="4" borderId="12" xfId="3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6" fontId="2" fillId="3" borderId="0" xfId="0" applyNumberFormat="1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4" fontId="5" fillId="4" borderId="12" xfId="0" applyNumberFormat="1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43" fontId="6" fillId="5" borderId="18" xfId="4" applyFont="1" applyFill="1" applyBorder="1" applyAlignment="1">
      <alignment horizontal="center" vertical="center" wrapText="1"/>
    </xf>
    <xf numFmtId="43" fontId="6" fillId="5" borderId="24" xfId="4" applyFont="1" applyFill="1" applyBorder="1" applyAlignment="1">
      <alignment horizontal="center" vertical="center" wrapText="1"/>
    </xf>
    <xf numFmtId="43" fontId="5" fillId="4" borderId="3" xfId="4" applyFont="1" applyFill="1" applyBorder="1" applyAlignment="1">
      <alignment horizontal="center" vertical="center" wrapText="1"/>
    </xf>
    <xf numFmtId="43" fontId="7" fillId="5" borderId="12" xfId="4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3" fontId="6" fillId="5" borderId="13" xfId="4" applyFont="1" applyFill="1" applyBorder="1" applyAlignment="1">
      <alignment horizontal="center" vertical="center" wrapText="1"/>
    </xf>
    <xf numFmtId="43" fontId="6" fillId="5" borderId="20" xfId="4" applyFont="1" applyFill="1" applyBorder="1" applyAlignment="1">
      <alignment horizontal="center" vertical="center" wrapText="1"/>
    </xf>
    <xf numFmtId="165" fontId="6" fillId="4" borderId="3" xfId="3" applyFont="1" applyFill="1" applyBorder="1" applyAlignment="1">
      <alignment horizontal="center" vertical="center" wrapText="1"/>
    </xf>
    <xf numFmtId="165" fontId="6" fillId="4" borderId="12" xfId="3" applyFont="1" applyFill="1" applyBorder="1" applyAlignment="1">
      <alignment horizontal="center" vertical="center" wrapText="1"/>
    </xf>
    <xf numFmtId="164" fontId="5" fillId="4" borderId="13" xfId="4" applyNumberFormat="1" applyFont="1" applyFill="1" applyBorder="1" applyAlignment="1">
      <alignment horizontal="center" vertical="center" wrapText="1"/>
    </xf>
    <xf numFmtId="164" fontId="5" fillId="4" borderId="20" xfId="4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10" fontId="5" fillId="4" borderId="13" xfId="6" applyNumberFormat="1" applyFont="1" applyFill="1" applyBorder="1" applyAlignment="1">
      <alignment horizontal="center" vertical="center" wrapText="1"/>
    </xf>
    <xf numFmtId="10" fontId="5" fillId="4" borderId="20" xfId="6" applyNumberFormat="1" applyFont="1" applyFill="1" applyBorder="1" applyAlignment="1">
      <alignment horizontal="center" vertical="center" wrapText="1"/>
    </xf>
    <xf numFmtId="169" fontId="6" fillId="4" borderId="3" xfId="6" applyNumberFormat="1" applyFont="1" applyFill="1" applyBorder="1" applyAlignment="1">
      <alignment horizontal="center" vertical="center" wrapText="1"/>
    </xf>
    <xf numFmtId="169" fontId="6" fillId="4" borderId="12" xfId="6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0" fontId="5" fillId="4" borderId="3" xfId="0" applyNumberFormat="1" applyFont="1" applyFill="1" applyBorder="1" applyAlignment="1">
      <alignment horizontal="center" vertical="center" wrapText="1"/>
    </xf>
    <xf numFmtId="0" fontId="5" fillId="4" borderId="12" xfId="0" applyNumberFormat="1" applyFont="1" applyFill="1" applyBorder="1" applyAlignment="1">
      <alignment horizontal="center" vertical="center" wrapText="1"/>
    </xf>
    <xf numFmtId="0" fontId="5" fillId="4" borderId="20" xfId="0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6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1" applyNumberFormat="1" applyFont="1" applyFill="1" applyBorder="1" applyAlignment="1" applyProtection="1">
      <alignment horizontal="center" vertical="center" wrapText="1"/>
      <protection locked="0"/>
    </xf>
    <xf numFmtId="164" fontId="5" fillId="4" borderId="20" xfId="1" applyNumberFormat="1" applyFont="1" applyFill="1" applyBorder="1" applyAlignment="1" applyProtection="1">
      <alignment horizontal="center" vertical="center" wrapText="1"/>
      <protection locked="0"/>
    </xf>
    <xf numFmtId="10" fontId="5" fillId="4" borderId="3" xfId="2" applyNumberFormat="1" applyFont="1" applyFill="1" applyBorder="1" applyAlignment="1" applyProtection="1">
      <alignment horizontal="center" vertical="center" wrapText="1"/>
      <protection locked="0"/>
    </xf>
    <xf numFmtId="10" fontId="5" fillId="4" borderId="12" xfId="2" applyNumberFormat="1" applyFont="1" applyFill="1" applyBorder="1" applyAlignment="1" applyProtection="1">
      <alignment horizontal="center" vertical="center" wrapText="1"/>
      <protection locked="0"/>
    </xf>
    <xf numFmtId="164" fontId="5" fillId="4" borderId="3" xfId="4" applyNumberFormat="1" applyFont="1" applyFill="1" applyBorder="1" applyAlignment="1">
      <alignment horizontal="center" vertical="center" wrapText="1"/>
    </xf>
    <xf numFmtId="164" fontId="5" fillId="4" borderId="12" xfId="4" applyNumberFormat="1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10" fontId="8" fillId="6" borderId="9" xfId="0" applyNumberFormat="1" applyFont="1" applyFill="1" applyBorder="1" applyAlignment="1">
      <alignment horizontal="center" vertical="center" wrapText="1"/>
    </xf>
    <xf numFmtId="14" fontId="8" fillId="6" borderId="0" xfId="0" applyNumberFormat="1" applyFont="1" applyFill="1" applyAlignment="1">
      <alignment horizontal="center" vertical="center" wrapText="1"/>
    </xf>
    <xf numFmtId="9" fontId="8" fillId="6" borderId="9" xfId="0" applyNumberFormat="1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4" fontId="5" fillId="4" borderId="4" xfId="4" applyNumberFormat="1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14" fontId="5" fillId="4" borderId="40" xfId="0" applyNumberFormat="1" applyFont="1" applyFill="1" applyBorder="1" applyAlignment="1">
      <alignment horizontal="center" vertical="center" wrapText="1"/>
    </xf>
    <xf numFmtId="14" fontId="5" fillId="4" borderId="41" xfId="0" applyNumberFormat="1" applyFont="1" applyFill="1" applyBorder="1" applyAlignment="1">
      <alignment horizontal="center" vertical="center" wrapText="1"/>
    </xf>
    <xf numFmtId="0" fontId="17" fillId="7" borderId="0" xfId="7" applyFont="1" applyFill="1" applyAlignment="1">
      <alignment horizontal="center"/>
    </xf>
    <xf numFmtId="0" fontId="19" fillId="5" borderId="32" xfId="7" applyFont="1" applyFill="1" applyBorder="1" applyAlignment="1">
      <alignment horizontal="center" vertical="center" wrapText="1"/>
    </xf>
    <xf numFmtId="0" fontId="20" fillId="5" borderId="33" xfId="7" applyFont="1" applyFill="1" applyBorder="1" applyAlignment="1">
      <alignment horizontal="center" vertical="center" wrapText="1"/>
    </xf>
    <xf numFmtId="0" fontId="20" fillId="5" borderId="39" xfId="7" applyFont="1" applyFill="1" applyBorder="1" applyAlignment="1">
      <alignment horizontal="center" vertical="center" wrapText="1"/>
    </xf>
    <xf numFmtId="0" fontId="22" fillId="5" borderId="34" xfId="7" applyFont="1" applyFill="1" applyBorder="1" applyAlignment="1">
      <alignment horizontal="center" vertical="center" wrapText="1"/>
    </xf>
    <xf numFmtId="0" fontId="22" fillId="5" borderId="35" xfId="7" applyFont="1" applyFill="1" applyBorder="1" applyAlignment="1">
      <alignment horizontal="center" vertical="center" wrapText="1"/>
    </xf>
    <xf numFmtId="0" fontId="22" fillId="5" borderId="36" xfId="7" applyFont="1" applyFill="1" applyBorder="1" applyAlignment="1">
      <alignment horizontal="center" vertical="center" wrapText="1"/>
    </xf>
    <xf numFmtId="0" fontId="22" fillId="5" borderId="37" xfId="7" applyFont="1" applyFill="1" applyBorder="1" applyAlignment="1">
      <alignment horizontal="center" vertical="center" wrapText="1"/>
    </xf>
    <xf numFmtId="0" fontId="22" fillId="5" borderId="0" xfId="7" applyFont="1" applyFill="1" applyBorder="1" applyAlignment="1">
      <alignment horizontal="center" vertical="center" wrapText="1"/>
    </xf>
    <xf numFmtId="0" fontId="22" fillId="5" borderId="38" xfId="7" applyFont="1" applyFill="1" applyBorder="1" applyAlignment="1">
      <alignment horizontal="center" vertical="center" wrapText="1"/>
    </xf>
  </cellXfs>
  <cellStyles count="136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Millares" xfId="1" builtinId="3"/>
    <cellStyle name="Millares 2" xfId="123"/>
    <cellStyle name="Millares 2 10 2" xfId="4"/>
    <cellStyle name="Millares_AGOSTO2003" xfId="3"/>
    <cellStyle name="Normal" xfId="0" builtinId="0"/>
    <cellStyle name="Normal 10" xfId="8"/>
    <cellStyle name="Normal_DEUDA-DICIEMBRE-2001" xfId="5"/>
    <cellStyle name="Normal_FORMATO INC-1 URBITEX" xfId="7"/>
    <cellStyle name="Porcentaje 2" xfId="6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1</xdr:col>
      <xdr:colOff>95885</xdr:colOff>
      <xdr:row>2</xdr:row>
      <xdr:rowOff>115570</xdr:rowOff>
    </xdr:to>
    <xdr:sp macro="" textlink="">
      <xdr:nvSpPr>
        <xdr:cNvPr id="1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1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644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1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7576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1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1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7576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1219835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4363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06832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53644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56134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5364480" y="56134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1198245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23950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3</xdr:col>
      <xdr:colOff>3175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267208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18338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798195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4</xdr:col>
      <xdr:colOff>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18338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12700</xdr:rowOff>
    </xdr:from>
    <xdr:to>
      <xdr:col>0</xdr:col>
      <xdr:colOff>1216025</xdr:colOff>
      <xdr:row>2</xdr:row>
      <xdr:rowOff>115570</xdr:rowOff>
    </xdr:to>
    <xdr:sp macro="" textlink="">
      <xdr:nvSpPr>
        <xdr:cNvPr id="2" name="cmbInsetar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76200" y="195580"/>
          <a:ext cx="113982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12700</xdr:colOff>
      <xdr:row>1</xdr:row>
      <xdr:rowOff>12700</xdr:rowOff>
    </xdr:from>
    <xdr:to>
      <xdr:col>2</xdr:col>
      <xdr:colOff>774700</xdr:colOff>
      <xdr:row>2</xdr:row>
      <xdr:rowOff>77470</xdr:rowOff>
    </xdr:to>
    <xdr:sp macro="" textlink="">
      <xdr:nvSpPr>
        <xdr:cNvPr id="3" name="CommandButton1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3197860" y="195580"/>
          <a:ext cx="7620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762000</xdr:colOff>
      <xdr:row>2</xdr:row>
      <xdr:rowOff>71120</xdr:rowOff>
    </xdr:to>
    <xdr:sp macro="" textlink="">
      <xdr:nvSpPr>
        <xdr:cNvPr id="4" name="CommandButton2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4884420" y="182880"/>
          <a:ext cx="762000" cy="2540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3</xdr:row>
      <xdr:rowOff>12700</xdr:rowOff>
    </xdr:from>
    <xdr:to>
      <xdr:col>0</xdr:col>
      <xdr:colOff>800100</xdr:colOff>
      <xdr:row>4</xdr:row>
      <xdr:rowOff>90170</xdr:rowOff>
    </xdr:to>
    <xdr:sp macro="" textlink="">
      <xdr:nvSpPr>
        <xdr:cNvPr id="5" name="CommandButton3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76200" y="690880"/>
          <a:ext cx="7239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12700</xdr:rowOff>
    </xdr:from>
    <xdr:to>
      <xdr:col>3</xdr:col>
      <xdr:colOff>762000</xdr:colOff>
      <xdr:row>4</xdr:row>
      <xdr:rowOff>90170</xdr:rowOff>
    </xdr:to>
    <xdr:sp macro="" textlink="">
      <xdr:nvSpPr>
        <xdr:cNvPr id="6" name="cmbIntCap" hidden="1">
          <a:extLst>
            <a:ext uri="{63B3BB69-23CF-44E3-9099-C40C66FF867C}">
              <a14:compatExt xmlns:a14="http://schemas.microsoft.com/office/drawing/2010/main" spid="_x0000_s2128"/>
            </a:ext>
          </a:extLst>
        </xdr:cNvPr>
        <xdr:cNvSpPr/>
      </xdr:nvSpPr>
      <xdr:spPr bwMode="auto">
        <a:xfrm>
          <a:off x="4884420" y="690880"/>
          <a:ext cx="762000" cy="2603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theme="9" tint="-0.499984740745262"/>
  </sheetPr>
  <dimension ref="A1:AT69"/>
  <sheetViews>
    <sheetView showGridLines="0" tabSelected="1" zoomScale="85" zoomScaleNormal="85" zoomScalePageLayoutView="85" workbookViewId="0">
      <selection activeCell="D22" sqref="D22"/>
    </sheetView>
  </sheetViews>
  <sheetFormatPr baseColWidth="10" defaultColWidth="10.83203125" defaultRowHeight="14" x14ac:dyDescent="0"/>
  <cols>
    <col min="1" max="1" width="18.1640625" style="190" customWidth="1"/>
    <col min="2" max="2" width="19.6640625" style="190" customWidth="1"/>
    <col min="3" max="3" width="28.6640625" style="190" customWidth="1"/>
    <col min="4" max="4" width="24.6640625" style="190" customWidth="1"/>
    <col min="5" max="5" width="17.6640625" style="190" customWidth="1"/>
    <col min="6" max="6" width="23.6640625" style="190" customWidth="1"/>
    <col min="7" max="7" width="15.1640625" style="270" customWidth="1"/>
    <col min="8" max="9" width="19.5" style="271" customWidth="1"/>
    <col min="10" max="10" width="14.1640625" style="190" customWidth="1"/>
    <col min="11" max="12" width="21.6640625" style="271" customWidth="1"/>
    <col min="13" max="14" width="10.6640625" style="190" customWidth="1"/>
    <col min="15" max="15" width="4.6640625" style="190" customWidth="1"/>
    <col min="16" max="16" width="9.5" style="190" customWidth="1"/>
    <col min="17" max="17" width="15.6640625" style="357" customWidth="1"/>
    <col min="18" max="18" width="14.6640625" style="270" customWidth="1"/>
    <col min="19" max="19" width="16.6640625" style="190" customWidth="1"/>
    <col min="20" max="20" width="9.1640625" style="190" customWidth="1"/>
    <col min="21" max="21" width="15.1640625" style="190" customWidth="1"/>
    <col min="22" max="22" width="19.33203125" style="271" bestFit="1" customWidth="1"/>
    <col min="23" max="23" width="16.5" style="271" customWidth="1"/>
    <col min="24" max="25" width="19.33203125" style="190" customWidth="1"/>
    <col min="26" max="26" width="13.6640625" style="190" customWidth="1"/>
    <col min="27" max="27" width="19.1640625" style="190" customWidth="1"/>
    <col min="28" max="28" width="14.6640625" style="190" customWidth="1"/>
    <col min="29" max="29" width="18.6640625" style="190" customWidth="1"/>
    <col min="30" max="30" width="54.5" style="190" customWidth="1"/>
    <col min="31" max="34" width="15.1640625" style="190" customWidth="1"/>
    <col min="35" max="35" width="28.5" style="190" customWidth="1"/>
    <col min="36" max="36" width="15.1640625" style="190" customWidth="1"/>
    <col min="37" max="16384" width="10.83203125" style="190"/>
  </cols>
  <sheetData>
    <row r="1" spans="1:46">
      <c r="A1" s="95" t="s">
        <v>220</v>
      </c>
      <c r="B1" s="96" t="s">
        <v>211</v>
      </c>
      <c r="C1" s="1"/>
      <c r="D1" s="179"/>
      <c r="E1" s="179"/>
      <c r="F1" s="180"/>
      <c r="G1" s="181"/>
      <c r="H1" s="182"/>
      <c r="I1" s="182"/>
      <c r="J1" s="181"/>
      <c r="K1" s="183"/>
      <c r="L1" s="183"/>
      <c r="M1" s="184"/>
      <c r="N1" s="185"/>
      <c r="O1" s="185"/>
      <c r="P1" s="184"/>
      <c r="Q1" s="351"/>
      <c r="R1" s="181"/>
      <c r="S1" s="181"/>
      <c r="T1" s="186"/>
      <c r="U1" s="181"/>
      <c r="V1" s="183"/>
      <c r="W1" s="183"/>
      <c r="X1" s="187"/>
      <c r="Y1" s="185"/>
      <c r="Z1" s="185"/>
      <c r="AA1" s="188"/>
      <c r="AB1" s="185"/>
      <c r="AC1" s="189"/>
      <c r="AD1" s="180"/>
      <c r="AE1" s="180"/>
      <c r="AF1" s="180"/>
      <c r="AG1" s="189"/>
      <c r="AH1" s="180"/>
      <c r="AI1" s="180"/>
      <c r="AJ1" s="189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>
      <c r="A2" s="191"/>
      <c r="B2" s="191"/>
      <c r="C2" s="192"/>
      <c r="D2" s="192"/>
      <c r="E2" s="192"/>
      <c r="F2" s="192"/>
      <c r="G2" s="193"/>
      <c r="H2" s="194"/>
      <c r="I2" s="194"/>
      <c r="J2" s="193"/>
      <c r="K2" s="195"/>
      <c r="L2" s="195"/>
      <c r="M2" s="196"/>
      <c r="N2" s="192"/>
      <c r="O2" s="421" t="s">
        <v>0</v>
      </c>
      <c r="P2" s="421"/>
      <c r="Q2" s="421"/>
      <c r="R2" s="421"/>
      <c r="S2" s="421"/>
      <c r="T2" s="421"/>
      <c r="U2" s="421"/>
      <c r="V2" s="421"/>
      <c r="W2" s="421"/>
      <c r="X2" s="197"/>
      <c r="Y2" s="198"/>
      <c r="Z2" s="198"/>
      <c r="AA2" s="199"/>
      <c r="AB2" s="192"/>
      <c r="AC2" s="200"/>
      <c r="AD2" s="192"/>
      <c r="AE2" s="192"/>
      <c r="AF2" s="192"/>
      <c r="AG2" s="200"/>
      <c r="AH2" s="192"/>
      <c r="AI2" s="192"/>
      <c r="AJ2" s="200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>
      <c r="A3" s="179"/>
      <c r="B3" s="179"/>
      <c r="C3" s="179"/>
      <c r="D3" s="179"/>
      <c r="E3" s="179"/>
      <c r="F3" s="180"/>
      <c r="G3" s="181"/>
      <c r="H3" s="182"/>
      <c r="I3" s="182"/>
      <c r="J3" s="181"/>
      <c r="K3" s="183"/>
      <c r="L3" s="183"/>
      <c r="M3" s="184"/>
      <c r="N3" s="185"/>
      <c r="O3" s="422">
        <v>43465</v>
      </c>
      <c r="P3" s="422"/>
      <c r="Q3" s="422"/>
      <c r="R3" s="422"/>
      <c r="S3" s="422"/>
      <c r="T3" s="422"/>
      <c r="U3" s="422"/>
      <c r="V3" s="422"/>
      <c r="W3" s="422"/>
      <c r="X3" s="197"/>
      <c r="Y3" s="198"/>
      <c r="Z3" s="198"/>
      <c r="AA3" s="199"/>
      <c r="AB3" s="185"/>
      <c r="AC3" s="189"/>
      <c r="AD3" s="180"/>
      <c r="AE3" s="180"/>
      <c r="AF3" s="180"/>
      <c r="AG3" s="189"/>
      <c r="AH3" s="180"/>
      <c r="AI3" s="180"/>
      <c r="AJ3" s="189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" thickBot="1">
      <c r="A4" s="180"/>
      <c r="B4" s="180"/>
      <c r="C4" s="201"/>
      <c r="D4" s="179"/>
      <c r="E4" s="179"/>
      <c r="F4" s="180"/>
      <c r="G4" s="181"/>
      <c r="H4" s="182"/>
      <c r="I4" s="182"/>
      <c r="J4" s="181"/>
      <c r="K4" s="183"/>
      <c r="L4" s="183"/>
      <c r="M4" s="184"/>
      <c r="N4" s="185"/>
      <c r="O4" s="423" t="s">
        <v>1</v>
      </c>
      <c r="P4" s="423"/>
      <c r="Q4" s="423"/>
      <c r="R4" s="423"/>
      <c r="S4" s="423"/>
      <c r="T4" s="423"/>
      <c r="U4" s="423"/>
      <c r="V4" s="423"/>
      <c r="W4" s="423"/>
      <c r="X4" s="11"/>
      <c r="Y4" s="178"/>
      <c r="Z4" s="178"/>
      <c r="AA4" s="12"/>
      <c r="AB4" s="185"/>
      <c r="AC4" s="189"/>
      <c r="AD4" s="180"/>
      <c r="AE4" s="180"/>
      <c r="AF4" s="180"/>
      <c r="AG4" s="189"/>
      <c r="AH4" s="180"/>
      <c r="AI4" s="180"/>
      <c r="AJ4" s="189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s="204" customFormat="1" ht="26">
      <c r="A5" s="413" t="s">
        <v>2</v>
      </c>
      <c r="B5" s="379" t="s">
        <v>3</v>
      </c>
      <c r="C5" s="401" t="s">
        <v>4</v>
      </c>
      <c r="D5" s="401" t="s">
        <v>5</v>
      </c>
      <c r="E5" s="401" t="s">
        <v>6</v>
      </c>
      <c r="F5" s="401" t="s">
        <v>7</v>
      </c>
      <c r="G5" s="401"/>
      <c r="H5" s="402" t="s">
        <v>8</v>
      </c>
      <c r="I5" s="405" t="s">
        <v>9</v>
      </c>
      <c r="J5" s="408" t="s">
        <v>10</v>
      </c>
      <c r="K5" s="202" t="s">
        <v>11</v>
      </c>
      <c r="L5" s="202" t="s">
        <v>12</v>
      </c>
      <c r="M5" s="411" t="s">
        <v>13</v>
      </c>
      <c r="N5" s="412"/>
      <c r="O5" s="382" t="s">
        <v>14</v>
      </c>
      <c r="P5" s="384"/>
      <c r="Q5" s="418" t="s">
        <v>231</v>
      </c>
      <c r="R5" s="391" t="s">
        <v>57</v>
      </c>
      <c r="S5" s="408" t="s">
        <v>15</v>
      </c>
      <c r="T5" s="388" t="s">
        <v>16</v>
      </c>
      <c r="U5" s="391" t="s">
        <v>17</v>
      </c>
      <c r="V5" s="394" t="s">
        <v>18</v>
      </c>
      <c r="W5" s="395"/>
      <c r="X5" s="373" t="s">
        <v>19</v>
      </c>
      <c r="Y5" s="398" t="s">
        <v>20</v>
      </c>
      <c r="Z5" s="398" t="s">
        <v>21</v>
      </c>
      <c r="AA5" s="370" t="s">
        <v>22</v>
      </c>
      <c r="AB5" s="373" t="s">
        <v>23</v>
      </c>
      <c r="AC5" s="376" t="s">
        <v>24</v>
      </c>
      <c r="AD5" s="379" t="s">
        <v>25</v>
      </c>
      <c r="AE5" s="382" t="s">
        <v>26</v>
      </c>
      <c r="AF5" s="383"/>
      <c r="AG5" s="384"/>
      <c r="AH5" s="382" t="s">
        <v>27</v>
      </c>
      <c r="AI5" s="383"/>
      <c r="AJ5" s="385"/>
      <c r="AK5" s="203"/>
      <c r="AL5" s="203"/>
      <c r="AM5" s="203"/>
      <c r="AN5" s="203"/>
      <c r="AO5" s="203"/>
      <c r="AP5" s="203"/>
      <c r="AQ5" s="203"/>
      <c r="AR5" s="203"/>
      <c r="AS5" s="203"/>
      <c r="AT5" s="203"/>
    </row>
    <row r="6" spans="1:46" s="204" customFormat="1">
      <c r="A6" s="414"/>
      <c r="B6" s="416"/>
      <c r="C6" s="416"/>
      <c r="D6" s="416"/>
      <c r="E6" s="416"/>
      <c r="F6" s="362" t="s">
        <v>28</v>
      </c>
      <c r="G6" s="364" t="s">
        <v>29</v>
      </c>
      <c r="H6" s="403"/>
      <c r="I6" s="406"/>
      <c r="J6" s="409"/>
      <c r="K6" s="366" t="s">
        <v>30</v>
      </c>
      <c r="L6" s="366" t="s">
        <v>30</v>
      </c>
      <c r="M6" s="368" t="s">
        <v>31</v>
      </c>
      <c r="N6" s="362" t="s">
        <v>32</v>
      </c>
      <c r="O6" s="424"/>
      <c r="P6" s="425"/>
      <c r="Q6" s="419"/>
      <c r="R6" s="392"/>
      <c r="S6" s="392"/>
      <c r="T6" s="389"/>
      <c r="U6" s="392"/>
      <c r="V6" s="396"/>
      <c r="W6" s="397"/>
      <c r="X6" s="374"/>
      <c r="Y6" s="399"/>
      <c r="Z6" s="399"/>
      <c r="AA6" s="371"/>
      <c r="AB6" s="374"/>
      <c r="AC6" s="377"/>
      <c r="AD6" s="380"/>
      <c r="AE6" s="358" t="s">
        <v>33</v>
      </c>
      <c r="AF6" s="358" t="s">
        <v>34</v>
      </c>
      <c r="AG6" s="386" t="s">
        <v>35</v>
      </c>
      <c r="AH6" s="358" t="s">
        <v>36</v>
      </c>
      <c r="AI6" s="358" t="s">
        <v>37</v>
      </c>
      <c r="AJ6" s="360" t="s">
        <v>38</v>
      </c>
      <c r="AK6" s="203"/>
      <c r="AL6" s="203"/>
      <c r="AM6" s="203"/>
      <c r="AN6" s="203"/>
      <c r="AO6" s="203"/>
      <c r="AP6" s="203"/>
      <c r="AQ6" s="203"/>
      <c r="AR6" s="203"/>
      <c r="AS6" s="203"/>
      <c r="AT6" s="203"/>
    </row>
    <row r="7" spans="1:46" s="204" customFormat="1" ht="15" thickBot="1">
      <c r="A7" s="415"/>
      <c r="B7" s="363"/>
      <c r="C7" s="417"/>
      <c r="D7" s="417"/>
      <c r="E7" s="417"/>
      <c r="F7" s="363"/>
      <c r="G7" s="365"/>
      <c r="H7" s="404"/>
      <c r="I7" s="407"/>
      <c r="J7" s="410"/>
      <c r="K7" s="367"/>
      <c r="L7" s="367"/>
      <c r="M7" s="369"/>
      <c r="N7" s="363"/>
      <c r="O7" s="426"/>
      <c r="P7" s="427"/>
      <c r="Q7" s="420"/>
      <c r="R7" s="393"/>
      <c r="S7" s="365"/>
      <c r="T7" s="390"/>
      <c r="U7" s="393"/>
      <c r="V7" s="205" t="s">
        <v>39</v>
      </c>
      <c r="W7" s="205" t="s">
        <v>40</v>
      </c>
      <c r="X7" s="375"/>
      <c r="Y7" s="400"/>
      <c r="Z7" s="400"/>
      <c r="AA7" s="372"/>
      <c r="AB7" s="375"/>
      <c r="AC7" s="378"/>
      <c r="AD7" s="381"/>
      <c r="AE7" s="359"/>
      <c r="AF7" s="359"/>
      <c r="AG7" s="387"/>
      <c r="AH7" s="359"/>
      <c r="AI7" s="359"/>
      <c r="AJ7" s="361"/>
      <c r="AK7" s="203"/>
      <c r="AL7" s="203"/>
      <c r="AM7" s="203"/>
      <c r="AN7" s="203"/>
      <c r="AO7" s="203"/>
      <c r="AP7" s="203"/>
      <c r="AQ7" s="203"/>
      <c r="AR7" s="203"/>
      <c r="AS7" s="203"/>
      <c r="AT7" s="203"/>
    </row>
    <row r="8" spans="1:46" s="207" customFormat="1" ht="13">
      <c r="A8" s="206" t="s">
        <v>41</v>
      </c>
      <c r="B8" s="207" t="s">
        <v>146</v>
      </c>
      <c r="C8" s="206" t="s">
        <v>96</v>
      </c>
      <c r="D8" s="207" t="s">
        <v>221</v>
      </c>
      <c r="E8" s="207" t="s">
        <v>138</v>
      </c>
      <c r="F8" s="208" t="s">
        <v>147</v>
      </c>
      <c r="G8" s="209">
        <v>42194</v>
      </c>
      <c r="H8" s="210">
        <v>3381748007.4000001</v>
      </c>
      <c r="I8" s="210">
        <v>3381748007.4000001</v>
      </c>
      <c r="J8" s="211">
        <v>42201</v>
      </c>
      <c r="K8" s="210">
        <v>3284883736.4000001</v>
      </c>
      <c r="L8" s="210">
        <v>0</v>
      </c>
      <c r="M8" s="212"/>
      <c r="N8" s="213" t="s">
        <v>43</v>
      </c>
      <c r="O8" s="214" t="s">
        <v>114</v>
      </c>
      <c r="P8" s="215">
        <v>1.2500000000000001E-2</v>
      </c>
      <c r="Q8" s="352">
        <v>9.3714999999999993E-2</v>
      </c>
      <c r="R8" s="211">
        <v>42181</v>
      </c>
      <c r="S8" s="211"/>
      <c r="T8" s="216">
        <v>7300</v>
      </c>
      <c r="U8" s="211">
        <v>49476</v>
      </c>
      <c r="V8" s="217">
        <f>+K8-L8</f>
        <v>3284883736.4000001</v>
      </c>
      <c r="W8" s="218">
        <v>53864560.726393528</v>
      </c>
      <c r="X8" s="219" t="s">
        <v>44</v>
      </c>
      <c r="Y8" s="220" t="s">
        <v>44</v>
      </c>
      <c r="Z8" s="220"/>
      <c r="AA8" s="221"/>
      <c r="AB8" s="222"/>
      <c r="AC8" s="223"/>
      <c r="AD8" s="207" t="s">
        <v>148</v>
      </c>
      <c r="AE8" s="224"/>
      <c r="AF8" s="225"/>
      <c r="AG8" s="226"/>
      <c r="AH8" s="225"/>
      <c r="AJ8" s="227"/>
    </row>
    <row r="9" spans="1:46" s="207" customFormat="1" ht="13">
      <c r="A9" s="206" t="s">
        <v>45</v>
      </c>
      <c r="B9" s="207" t="s">
        <v>146</v>
      </c>
      <c r="C9" s="206" t="s">
        <v>96</v>
      </c>
      <c r="D9" s="207" t="s">
        <v>221</v>
      </c>
      <c r="E9" s="207" t="s">
        <v>42</v>
      </c>
      <c r="F9" s="208" t="s">
        <v>149</v>
      </c>
      <c r="G9" s="209">
        <v>42194</v>
      </c>
      <c r="H9" s="210">
        <v>4160000000</v>
      </c>
      <c r="I9" s="210">
        <v>3983953924.0900002</v>
      </c>
      <c r="J9" s="211">
        <v>42201</v>
      </c>
      <c r="K9" s="210">
        <v>3982084472.019999</v>
      </c>
      <c r="L9" s="210">
        <v>0</v>
      </c>
      <c r="M9" s="212"/>
      <c r="N9" s="213" t="s">
        <v>43</v>
      </c>
      <c r="O9" s="214" t="s">
        <v>114</v>
      </c>
      <c r="P9" s="215">
        <v>1.5599999999999999E-2</v>
      </c>
      <c r="Q9" s="352">
        <v>9.6814999999999998E-2</v>
      </c>
      <c r="R9" s="211">
        <v>42186</v>
      </c>
      <c r="S9" s="211"/>
      <c r="T9" s="216">
        <v>10950</v>
      </c>
      <c r="U9" s="211">
        <v>53129</v>
      </c>
      <c r="V9" s="217">
        <f t="shared" ref="V9:V17" si="0">+K9-L9</f>
        <v>3982084472.019999</v>
      </c>
      <c r="W9" s="218">
        <v>67491241.65308696</v>
      </c>
      <c r="X9" s="219" t="s">
        <v>44</v>
      </c>
      <c r="Y9" s="220" t="s">
        <v>44</v>
      </c>
      <c r="Z9" s="220"/>
      <c r="AA9" s="221"/>
      <c r="AB9" s="222"/>
      <c r="AC9" s="223"/>
      <c r="AD9" s="207" t="s">
        <v>148</v>
      </c>
      <c r="AE9" s="224"/>
      <c r="AF9" s="225"/>
      <c r="AG9" s="226"/>
      <c r="AH9" s="225"/>
      <c r="AJ9" s="227"/>
    </row>
    <row r="10" spans="1:46" s="207" customFormat="1" ht="13">
      <c r="A10" s="206" t="s">
        <v>46</v>
      </c>
      <c r="B10" s="207" t="s">
        <v>146</v>
      </c>
      <c r="C10" s="206" t="s">
        <v>96</v>
      </c>
      <c r="D10" s="207" t="s">
        <v>221</v>
      </c>
      <c r="E10" s="207" t="s">
        <v>137</v>
      </c>
      <c r="F10" s="208" t="s">
        <v>150</v>
      </c>
      <c r="G10" s="209">
        <v>42194</v>
      </c>
      <c r="H10" s="210">
        <v>4157002513.02</v>
      </c>
      <c r="I10" s="210">
        <v>4157002513.02</v>
      </c>
      <c r="J10" s="211">
        <v>42201</v>
      </c>
      <c r="K10" s="210">
        <v>4132247302.582046</v>
      </c>
      <c r="L10" s="210">
        <v>0</v>
      </c>
      <c r="M10" s="212"/>
      <c r="N10" s="213" t="s">
        <v>43</v>
      </c>
      <c r="O10" s="214" t="s">
        <v>114</v>
      </c>
      <c r="P10" s="215">
        <v>1.5699999999999999E-2</v>
      </c>
      <c r="Q10" s="352">
        <v>9.6915000000000001E-2</v>
      </c>
      <c r="R10" s="211">
        <v>42186</v>
      </c>
      <c r="S10" s="211"/>
      <c r="T10" s="216">
        <v>9125</v>
      </c>
      <c r="U10" s="211">
        <v>51303</v>
      </c>
      <c r="V10" s="217">
        <f t="shared" si="0"/>
        <v>4132247302.582046</v>
      </c>
      <c r="W10" s="218">
        <v>70101291.160873145</v>
      </c>
      <c r="X10" s="219" t="s">
        <v>44</v>
      </c>
      <c r="Y10" s="220" t="s">
        <v>44</v>
      </c>
      <c r="Z10" s="220"/>
      <c r="AA10" s="221"/>
      <c r="AB10" s="222"/>
      <c r="AC10" s="223"/>
      <c r="AD10" s="207" t="s">
        <v>148</v>
      </c>
      <c r="AE10" s="224"/>
      <c r="AF10" s="225"/>
      <c r="AG10" s="226"/>
      <c r="AH10" s="225"/>
      <c r="AJ10" s="227"/>
    </row>
    <row r="11" spans="1:46" s="207" customFormat="1" ht="13">
      <c r="A11" s="206" t="s">
        <v>47</v>
      </c>
      <c r="B11" s="207" t="s">
        <v>146</v>
      </c>
      <c r="C11" s="206" t="s">
        <v>96</v>
      </c>
      <c r="D11" s="207" t="s">
        <v>221</v>
      </c>
      <c r="E11" s="207" t="s">
        <v>139</v>
      </c>
      <c r="F11" s="208" t="s">
        <v>151</v>
      </c>
      <c r="G11" s="209">
        <v>40816</v>
      </c>
      <c r="H11" s="210">
        <v>6432596506.5799999</v>
      </c>
      <c r="I11" s="210">
        <v>6424732887.96</v>
      </c>
      <c r="J11" s="211">
        <v>42201</v>
      </c>
      <c r="K11" s="210">
        <v>6240715787.96</v>
      </c>
      <c r="L11" s="210">
        <v>0</v>
      </c>
      <c r="M11" s="212"/>
      <c r="N11" s="213" t="s">
        <v>43</v>
      </c>
      <c r="O11" s="214" t="s">
        <v>114</v>
      </c>
      <c r="P11" s="215">
        <v>1.2999999999999999E-2</v>
      </c>
      <c r="Q11" s="352">
        <v>9.4214999999999993E-2</v>
      </c>
      <c r="R11" s="211">
        <v>42181</v>
      </c>
      <c r="S11" s="211"/>
      <c r="T11" s="216">
        <v>7300</v>
      </c>
      <c r="U11" s="211">
        <v>49476</v>
      </c>
      <c r="V11" s="217">
        <f t="shared" si="0"/>
        <v>6240715787.96</v>
      </c>
      <c r="W11" s="218">
        <v>102879205.60944137</v>
      </c>
      <c r="X11" s="219" t="s">
        <v>44</v>
      </c>
      <c r="Y11" s="220" t="s">
        <v>44</v>
      </c>
      <c r="Z11" s="220"/>
      <c r="AA11" s="221"/>
      <c r="AB11" s="222"/>
      <c r="AC11" s="223"/>
      <c r="AD11" s="207" t="s">
        <v>148</v>
      </c>
      <c r="AE11" s="224" t="s">
        <v>232</v>
      </c>
      <c r="AF11" s="225" t="s">
        <v>42</v>
      </c>
      <c r="AG11" s="226" t="s">
        <v>237</v>
      </c>
      <c r="AH11" s="225"/>
      <c r="AJ11" s="227"/>
    </row>
    <row r="12" spans="1:46" s="207" customFormat="1" ht="13">
      <c r="A12" s="206" t="s">
        <v>48</v>
      </c>
      <c r="B12" s="207" t="s">
        <v>146</v>
      </c>
      <c r="C12" s="206" t="s">
        <v>96</v>
      </c>
      <c r="D12" s="207" t="s">
        <v>221</v>
      </c>
      <c r="E12" s="207" t="s">
        <v>133</v>
      </c>
      <c r="F12" s="208" t="s">
        <v>152</v>
      </c>
      <c r="G12" s="209">
        <v>40816</v>
      </c>
      <c r="H12" s="210">
        <v>3633198396.1399999</v>
      </c>
      <c r="I12" s="210">
        <v>3633198396.1399999</v>
      </c>
      <c r="J12" s="211">
        <v>42201</v>
      </c>
      <c r="K12" s="210">
        <v>3529131745.7860947</v>
      </c>
      <c r="L12" s="210">
        <v>0</v>
      </c>
      <c r="M12" s="212"/>
      <c r="N12" s="213" t="s">
        <v>43</v>
      </c>
      <c r="O12" s="214" t="s">
        <v>114</v>
      </c>
      <c r="P12" s="215">
        <v>1.55E-2</v>
      </c>
      <c r="Q12" s="352">
        <v>9.6714999999999995E-2</v>
      </c>
      <c r="R12" s="211">
        <v>42185</v>
      </c>
      <c r="S12" s="211"/>
      <c r="T12" s="216">
        <v>7300</v>
      </c>
      <c r="U12" s="211">
        <v>49476</v>
      </c>
      <c r="V12" s="217">
        <f t="shared" si="0"/>
        <v>3529131745.7860947</v>
      </c>
      <c r="W12" s="218">
        <v>59721483.955629542</v>
      </c>
      <c r="X12" s="219" t="s">
        <v>44</v>
      </c>
      <c r="Y12" s="220" t="s">
        <v>44</v>
      </c>
      <c r="Z12" s="220"/>
      <c r="AA12" s="221"/>
      <c r="AB12" s="222"/>
      <c r="AC12" s="223"/>
      <c r="AD12" s="207" t="s">
        <v>148</v>
      </c>
      <c r="AE12" s="224" t="s">
        <v>232</v>
      </c>
      <c r="AF12" s="225" t="s">
        <v>42</v>
      </c>
      <c r="AG12" s="226" t="s">
        <v>237</v>
      </c>
      <c r="AH12" s="225"/>
      <c r="AJ12" s="227"/>
    </row>
    <row r="13" spans="1:46" s="207" customFormat="1" ht="13">
      <c r="A13" s="206" t="s">
        <v>49</v>
      </c>
      <c r="B13" s="207" t="s">
        <v>146</v>
      </c>
      <c r="C13" s="206" t="s">
        <v>96</v>
      </c>
      <c r="D13" s="207" t="s">
        <v>221</v>
      </c>
      <c r="E13" s="207" t="s">
        <v>137</v>
      </c>
      <c r="F13" s="208" t="s">
        <v>153</v>
      </c>
      <c r="G13" s="209" t="s">
        <v>154</v>
      </c>
      <c r="H13" s="210">
        <v>6878417489.0699997</v>
      </c>
      <c r="I13" s="210">
        <v>6842997102.1099997</v>
      </c>
      <c r="J13" s="211">
        <v>42201</v>
      </c>
      <c r="K13" s="210">
        <v>6802246625.6366024</v>
      </c>
      <c r="L13" s="210">
        <v>0</v>
      </c>
      <c r="M13" s="212"/>
      <c r="N13" s="213" t="s">
        <v>43</v>
      </c>
      <c r="O13" s="214" t="s">
        <v>114</v>
      </c>
      <c r="P13" s="215">
        <v>1.52E-2</v>
      </c>
      <c r="Q13" s="352">
        <v>9.6415000000000001E-2</v>
      </c>
      <c r="R13" s="211">
        <v>42181</v>
      </c>
      <c r="S13" s="211"/>
      <c r="T13" s="216">
        <v>9125</v>
      </c>
      <c r="U13" s="211">
        <v>49476</v>
      </c>
      <c r="V13" s="217">
        <f t="shared" si="0"/>
        <v>6802246625.6366024</v>
      </c>
      <c r="W13" s="218">
        <v>114801225.08158807</v>
      </c>
      <c r="X13" s="219" t="s">
        <v>44</v>
      </c>
      <c r="Y13" s="220" t="s">
        <v>44</v>
      </c>
      <c r="Z13" s="220"/>
      <c r="AA13" s="221"/>
      <c r="AB13" s="222"/>
      <c r="AC13" s="223"/>
      <c r="AD13" s="207" t="s">
        <v>148</v>
      </c>
      <c r="AE13" s="224" t="s">
        <v>232</v>
      </c>
      <c r="AF13" s="225" t="s">
        <v>42</v>
      </c>
      <c r="AG13" s="226" t="s">
        <v>237</v>
      </c>
      <c r="AH13" s="225"/>
      <c r="AJ13" s="227"/>
    </row>
    <row r="14" spans="1:46" s="207" customFormat="1" ht="13">
      <c r="A14" s="206" t="s">
        <v>115</v>
      </c>
      <c r="B14" s="207" t="s">
        <v>146</v>
      </c>
      <c r="C14" s="206" t="s">
        <v>96</v>
      </c>
      <c r="D14" s="207" t="s">
        <v>221</v>
      </c>
      <c r="E14" s="207" t="s">
        <v>140</v>
      </c>
      <c r="F14" s="208" t="s">
        <v>155</v>
      </c>
      <c r="G14" s="209">
        <v>40816</v>
      </c>
      <c r="H14" s="210">
        <v>1298334860</v>
      </c>
      <c r="I14" s="210">
        <v>1298334860</v>
      </c>
      <c r="J14" s="211">
        <v>42201</v>
      </c>
      <c r="K14" s="210">
        <v>1261146314.998925</v>
      </c>
      <c r="L14" s="210">
        <v>0</v>
      </c>
      <c r="M14" s="212"/>
      <c r="N14" s="213" t="s">
        <v>43</v>
      </c>
      <c r="O14" s="214" t="s">
        <v>114</v>
      </c>
      <c r="P14" s="215">
        <v>1.7500000000000002E-2</v>
      </c>
      <c r="Q14" s="352">
        <v>9.8714999999999997E-2</v>
      </c>
      <c r="R14" s="211">
        <v>42184</v>
      </c>
      <c r="S14" s="211"/>
      <c r="T14" s="216">
        <v>7300</v>
      </c>
      <c r="U14" s="211">
        <v>49476</v>
      </c>
      <c r="V14" s="217">
        <f t="shared" si="0"/>
        <v>1261146314.998925</v>
      </c>
      <c r="W14" s="218">
        <v>21782828.044883642</v>
      </c>
      <c r="X14" s="219" t="s">
        <v>44</v>
      </c>
      <c r="Y14" s="220" t="s">
        <v>44</v>
      </c>
      <c r="Z14" s="220"/>
      <c r="AA14" s="221"/>
      <c r="AB14" s="222"/>
      <c r="AC14" s="223"/>
      <c r="AD14" s="207" t="s">
        <v>148</v>
      </c>
      <c r="AE14" s="224" t="s">
        <v>232</v>
      </c>
      <c r="AF14" s="225" t="s">
        <v>42</v>
      </c>
      <c r="AG14" s="226" t="s">
        <v>237</v>
      </c>
      <c r="AH14" s="225"/>
      <c r="AJ14" s="227"/>
    </row>
    <row r="15" spans="1:46" s="207" customFormat="1" ht="13">
      <c r="A15" s="206" t="s">
        <v>116</v>
      </c>
      <c r="B15" s="207" t="s">
        <v>146</v>
      </c>
      <c r="C15" s="206" t="s">
        <v>96</v>
      </c>
      <c r="D15" s="207" t="s">
        <v>221</v>
      </c>
      <c r="E15" s="207" t="s">
        <v>138</v>
      </c>
      <c r="F15" s="208" t="s">
        <v>156</v>
      </c>
      <c r="G15" s="209">
        <v>40816</v>
      </c>
      <c r="H15" s="210">
        <v>1198636988.0799999</v>
      </c>
      <c r="I15" s="210">
        <v>1197171697.3299999</v>
      </c>
      <c r="J15" s="211">
        <v>42201</v>
      </c>
      <c r="K15" s="210">
        <v>1162880816.3299999</v>
      </c>
      <c r="L15" s="210">
        <v>0</v>
      </c>
      <c r="M15" s="212"/>
      <c r="N15" s="213" t="s">
        <v>43</v>
      </c>
      <c r="O15" s="214" t="s">
        <v>114</v>
      </c>
      <c r="P15" s="215">
        <v>1.2500000000000001E-2</v>
      </c>
      <c r="Q15" s="352">
        <v>9.3714999999999993E-2</v>
      </c>
      <c r="R15" s="211">
        <v>42181</v>
      </c>
      <c r="S15" s="211"/>
      <c r="T15" s="216">
        <v>7300</v>
      </c>
      <c r="U15" s="211">
        <v>49476</v>
      </c>
      <c r="V15" s="217">
        <f t="shared" si="0"/>
        <v>1162880816.3299999</v>
      </c>
      <c r="W15" s="218">
        <v>19068578.788277719</v>
      </c>
      <c r="X15" s="219" t="s">
        <v>44</v>
      </c>
      <c r="Y15" s="220" t="s">
        <v>44</v>
      </c>
      <c r="Z15" s="220"/>
      <c r="AA15" s="221"/>
      <c r="AB15" s="222"/>
      <c r="AC15" s="223"/>
      <c r="AD15" s="207" t="s">
        <v>148</v>
      </c>
      <c r="AE15" s="224" t="s">
        <v>232</v>
      </c>
      <c r="AF15" s="225" t="s">
        <v>42</v>
      </c>
      <c r="AG15" s="226" t="s">
        <v>237</v>
      </c>
      <c r="AH15" s="225"/>
      <c r="AJ15" s="227"/>
    </row>
    <row r="16" spans="1:46" s="207" customFormat="1" ht="13">
      <c r="A16" s="206" t="s">
        <v>117</v>
      </c>
      <c r="B16" s="207" t="s">
        <v>146</v>
      </c>
      <c r="C16" s="206" t="s">
        <v>96</v>
      </c>
      <c r="D16" s="207" t="s">
        <v>221</v>
      </c>
      <c r="E16" s="207" t="s">
        <v>138</v>
      </c>
      <c r="F16" s="208" t="s">
        <v>157</v>
      </c>
      <c r="G16" s="209">
        <v>40816</v>
      </c>
      <c r="H16" s="210">
        <v>3788815532.0100002</v>
      </c>
      <c r="I16" s="210">
        <v>3784183840.8499999</v>
      </c>
      <c r="J16" s="211">
        <v>42201</v>
      </c>
      <c r="K16" s="210">
        <v>3675792492.8499999</v>
      </c>
      <c r="L16" s="210">
        <v>0</v>
      </c>
      <c r="M16" s="212"/>
      <c r="N16" s="213" t="s">
        <v>43</v>
      </c>
      <c r="O16" s="214" t="s">
        <v>114</v>
      </c>
      <c r="P16" s="215">
        <v>1.2500000000000001E-2</v>
      </c>
      <c r="Q16" s="352">
        <v>9.3714999999999993E-2</v>
      </c>
      <c r="R16" s="211">
        <v>42181</v>
      </c>
      <c r="S16" s="211"/>
      <c r="T16" s="216">
        <v>7300</v>
      </c>
      <c r="U16" s="211">
        <v>49476</v>
      </c>
      <c r="V16" s="217">
        <f t="shared" si="0"/>
        <v>3675792492.8499999</v>
      </c>
      <c r="W16" s="218">
        <v>60274567.956206255</v>
      </c>
      <c r="X16" s="219" t="s">
        <v>44</v>
      </c>
      <c r="Y16" s="220" t="s">
        <v>44</v>
      </c>
      <c r="Z16" s="220"/>
      <c r="AA16" s="221"/>
      <c r="AB16" s="222"/>
      <c r="AC16" s="223"/>
      <c r="AD16" s="207" t="s">
        <v>148</v>
      </c>
      <c r="AE16" s="224" t="s">
        <v>232</v>
      </c>
      <c r="AF16" s="225" t="s">
        <v>42</v>
      </c>
      <c r="AG16" s="226" t="s">
        <v>237</v>
      </c>
      <c r="AH16" s="225"/>
      <c r="AJ16" s="227"/>
    </row>
    <row r="17" spans="1:36" s="207" customFormat="1" ht="13.5" customHeight="1">
      <c r="A17" s="206" t="s">
        <v>118</v>
      </c>
      <c r="B17" s="207" t="s">
        <v>146</v>
      </c>
      <c r="C17" s="206" t="s">
        <v>96</v>
      </c>
      <c r="D17" s="207" t="s">
        <v>221</v>
      </c>
      <c r="E17" s="207" t="s">
        <v>138</v>
      </c>
      <c r="F17" s="208" t="s">
        <v>230</v>
      </c>
      <c r="G17" s="209">
        <v>42830</v>
      </c>
      <c r="H17" s="210">
        <v>2037814873</v>
      </c>
      <c r="I17" s="210">
        <v>2036295666.0279937</v>
      </c>
      <c r="J17" s="211"/>
      <c r="K17" s="210">
        <v>2005159461.4206903</v>
      </c>
      <c r="L17" s="210">
        <v>0</v>
      </c>
      <c r="M17" s="212"/>
      <c r="N17" s="213" t="s">
        <v>43</v>
      </c>
      <c r="O17" s="214" t="s">
        <v>114</v>
      </c>
      <c r="P17" s="215">
        <v>1.6E-2</v>
      </c>
      <c r="Q17" s="352">
        <v>9.7214999999999996E-2</v>
      </c>
      <c r="R17" s="211">
        <v>42807</v>
      </c>
      <c r="S17" s="211"/>
      <c r="T17" s="216">
        <v>6681</v>
      </c>
      <c r="U17" s="211">
        <v>49488</v>
      </c>
      <c r="V17" s="217">
        <f t="shared" si="0"/>
        <v>2005159461.4206903</v>
      </c>
      <c r="W17" s="218">
        <v>34107528.89298375</v>
      </c>
      <c r="X17" s="219" t="s">
        <v>44</v>
      </c>
      <c r="Y17" s="220" t="s">
        <v>44</v>
      </c>
      <c r="Z17" s="220"/>
      <c r="AA17" s="221"/>
      <c r="AB17" s="222"/>
      <c r="AC17" s="223"/>
      <c r="AD17" s="207" t="s">
        <v>148</v>
      </c>
      <c r="AE17" s="224" t="s">
        <v>232</v>
      </c>
      <c r="AF17" s="225" t="s">
        <v>42</v>
      </c>
      <c r="AG17" s="226" t="s">
        <v>233</v>
      </c>
      <c r="AH17" s="225"/>
      <c r="AJ17" s="227"/>
    </row>
    <row r="18" spans="1:36" s="207" customFormat="1" ht="13">
      <c r="A18" s="206" t="s">
        <v>119</v>
      </c>
      <c r="B18" s="207" t="s">
        <v>146</v>
      </c>
      <c r="C18" s="206" t="s">
        <v>96</v>
      </c>
      <c r="D18" s="207" t="s">
        <v>221</v>
      </c>
      <c r="E18" s="207" t="s">
        <v>42</v>
      </c>
      <c r="F18" s="208" t="s">
        <v>241</v>
      </c>
      <c r="G18" s="209">
        <v>43426</v>
      </c>
      <c r="H18" s="210">
        <v>9000000000</v>
      </c>
      <c r="I18" s="210">
        <v>8996299598.2099991</v>
      </c>
      <c r="J18" s="211"/>
      <c r="K18" s="210">
        <v>0</v>
      </c>
      <c r="L18" s="210">
        <v>8995320109.2756653</v>
      </c>
      <c r="M18" s="212"/>
      <c r="N18" s="213" t="s">
        <v>43</v>
      </c>
      <c r="O18" s="214" t="s">
        <v>114</v>
      </c>
      <c r="P18" s="215">
        <v>1.2999999999999999E-2</v>
      </c>
      <c r="Q18" s="352">
        <v>9.6450000000000008E-2</v>
      </c>
      <c r="R18" s="211">
        <v>43417</v>
      </c>
      <c r="S18" s="211"/>
      <c r="T18" s="216">
        <v>9125</v>
      </c>
      <c r="U18" s="211">
        <v>52542</v>
      </c>
      <c r="V18" s="217">
        <f>+I18-L18</f>
        <v>979488.93433380127</v>
      </c>
      <c r="W18" s="218">
        <v>67487240.819238693</v>
      </c>
      <c r="X18" s="219" t="s">
        <v>44</v>
      </c>
      <c r="Y18" s="220" t="s">
        <v>44</v>
      </c>
      <c r="Z18" s="220"/>
      <c r="AA18" s="221"/>
      <c r="AB18" s="222"/>
      <c r="AC18" s="226"/>
      <c r="AD18" s="207" t="s">
        <v>246</v>
      </c>
      <c r="AE18" s="224"/>
      <c r="AF18" s="225"/>
      <c r="AG18" s="226"/>
      <c r="AH18" s="225"/>
      <c r="AJ18" s="227"/>
    </row>
    <row r="19" spans="1:36" s="207" customFormat="1" ht="13">
      <c r="A19" s="206" t="s">
        <v>120</v>
      </c>
      <c r="B19" s="207" t="s">
        <v>146</v>
      </c>
      <c r="C19" s="206" t="s">
        <v>96</v>
      </c>
      <c r="D19" s="207" t="s">
        <v>221</v>
      </c>
      <c r="E19" s="207" t="s">
        <v>137</v>
      </c>
      <c r="F19" s="208" t="s">
        <v>242</v>
      </c>
      <c r="G19" s="209">
        <v>43426</v>
      </c>
      <c r="H19" s="210">
        <v>5000000000</v>
      </c>
      <c r="I19" s="210">
        <v>4999999999.9899998</v>
      </c>
      <c r="J19" s="211"/>
      <c r="K19" s="210">
        <v>0</v>
      </c>
      <c r="L19" s="210">
        <v>4999962631.7408304</v>
      </c>
      <c r="M19" s="212"/>
      <c r="N19" s="213" t="s">
        <v>43</v>
      </c>
      <c r="O19" s="214" t="s">
        <v>114</v>
      </c>
      <c r="P19" s="215">
        <v>1.4999999999999999E-2</v>
      </c>
      <c r="Q19" s="352">
        <v>9.8363000000000006E-2</v>
      </c>
      <c r="R19" s="211">
        <v>43417</v>
      </c>
      <c r="S19" s="211"/>
      <c r="T19" s="216">
        <v>10950</v>
      </c>
      <c r="U19" s="211">
        <v>54367</v>
      </c>
      <c r="V19" s="217">
        <f t="shared" ref="V19:V22" si="1">+I19-L19</f>
        <v>37368.24916934967</v>
      </c>
      <c r="W19" s="218">
        <v>38252277.777701274</v>
      </c>
      <c r="X19" s="219" t="s">
        <v>44</v>
      </c>
      <c r="Y19" s="220" t="s">
        <v>44</v>
      </c>
      <c r="Z19" s="220"/>
      <c r="AA19" s="221"/>
      <c r="AB19" s="222"/>
      <c r="AC19" s="226"/>
      <c r="AD19" s="207" t="s">
        <v>246</v>
      </c>
      <c r="AE19" s="224" t="s">
        <v>232</v>
      </c>
      <c r="AF19" s="225" t="s">
        <v>42</v>
      </c>
      <c r="AG19" s="226" t="s">
        <v>247</v>
      </c>
      <c r="AH19" s="225"/>
      <c r="AJ19" s="227"/>
    </row>
    <row r="20" spans="1:36" s="207" customFormat="1" ht="13">
      <c r="A20" s="206" t="s">
        <v>121</v>
      </c>
      <c r="B20" s="207" t="s">
        <v>146</v>
      </c>
      <c r="C20" s="206" t="s">
        <v>96</v>
      </c>
      <c r="D20" s="207" t="s">
        <v>221</v>
      </c>
      <c r="E20" s="207" t="s">
        <v>137</v>
      </c>
      <c r="F20" s="208" t="s">
        <v>243</v>
      </c>
      <c r="G20" s="209">
        <v>43426</v>
      </c>
      <c r="H20" s="210">
        <v>11000000000</v>
      </c>
      <c r="I20" s="210">
        <v>11000000000</v>
      </c>
      <c r="J20" s="211"/>
      <c r="K20" s="210">
        <v>0</v>
      </c>
      <c r="L20" s="210">
        <v>10999917789.851828</v>
      </c>
      <c r="M20" s="212"/>
      <c r="N20" s="213" t="s">
        <v>43</v>
      </c>
      <c r="O20" s="214" t="s">
        <v>114</v>
      </c>
      <c r="P20" s="215">
        <v>1.4999999999999999E-2</v>
      </c>
      <c r="Q20" s="352">
        <v>9.8363000000000006E-2</v>
      </c>
      <c r="R20" s="211">
        <v>43417</v>
      </c>
      <c r="S20" s="211"/>
      <c r="T20" s="216">
        <v>10950</v>
      </c>
      <c r="U20" s="211">
        <v>54367</v>
      </c>
      <c r="V20" s="217">
        <f t="shared" si="1"/>
        <v>82210.14817237854</v>
      </c>
      <c r="W20" s="218">
        <v>84155011.111111104</v>
      </c>
      <c r="X20" s="219" t="s">
        <v>44</v>
      </c>
      <c r="Y20" s="220" t="s">
        <v>44</v>
      </c>
      <c r="Z20" s="220"/>
      <c r="AA20" s="221"/>
      <c r="AB20" s="222"/>
      <c r="AC20" s="226"/>
      <c r="AD20" s="207" t="s">
        <v>246</v>
      </c>
      <c r="AE20" s="224" t="s">
        <v>232</v>
      </c>
      <c r="AF20" s="225" t="s">
        <v>42</v>
      </c>
      <c r="AG20" s="226" t="s">
        <v>247</v>
      </c>
      <c r="AH20" s="225"/>
      <c r="AJ20" s="227"/>
    </row>
    <row r="21" spans="1:36" s="207" customFormat="1" ht="13">
      <c r="A21" s="206" t="s">
        <v>122</v>
      </c>
      <c r="B21" s="207" t="s">
        <v>146</v>
      </c>
      <c r="C21" s="206" t="s">
        <v>96</v>
      </c>
      <c r="D21" s="207" t="s">
        <v>221</v>
      </c>
      <c r="E21" s="207" t="s">
        <v>42</v>
      </c>
      <c r="F21" s="208" t="s">
        <v>244</v>
      </c>
      <c r="G21" s="209">
        <v>43426</v>
      </c>
      <c r="H21" s="210">
        <v>3559700000</v>
      </c>
      <c r="I21" s="210">
        <v>3559700000</v>
      </c>
      <c r="J21" s="211"/>
      <c r="K21" s="210">
        <v>0</v>
      </c>
      <c r="L21" s="210">
        <v>3557862808.5962424</v>
      </c>
      <c r="M21" s="212"/>
      <c r="N21" s="213" t="s">
        <v>43</v>
      </c>
      <c r="O21" s="214" t="s">
        <v>114</v>
      </c>
      <c r="P21" s="215">
        <v>1.12E-2</v>
      </c>
      <c r="Q21" s="352">
        <v>9.4650000000000012E-2</v>
      </c>
      <c r="R21" s="211">
        <v>43417</v>
      </c>
      <c r="S21" s="211"/>
      <c r="T21" s="216">
        <v>7300</v>
      </c>
      <c r="U21" s="211">
        <v>50717</v>
      </c>
      <c r="V21" s="217">
        <f t="shared" si="1"/>
        <v>1837191.4037575722</v>
      </c>
      <c r="W21" s="218">
        <v>26205324.833333336</v>
      </c>
      <c r="X21" s="219" t="s">
        <v>44</v>
      </c>
      <c r="Y21" s="220" t="s">
        <v>44</v>
      </c>
      <c r="Z21" s="220"/>
      <c r="AA21" s="221"/>
      <c r="AB21" s="222"/>
      <c r="AC21" s="226"/>
      <c r="AD21" s="207" t="s">
        <v>246</v>
      </c>
      <c r="AE21" s="224"/>
      <c r="AF21" s="225"/>
      <c r="AG21" s="226"/>
      <c r="AH21" s="225"/>
      <c r="AJ21" s="227"/>
    </row>
    <row r="22" spans="1:36" s="207" customFormat="1" ht="13">
      <c r="A22" s="206" t="s">
        <v>123</v>
      </c>
      <c r="B22" s="207" t="s">
        <v>146</v>
      </c>
      <c r="C22" s="206" t="s">
        <v>96</v>
      </c>
      <c r="D22" s="207" t="s">
        <v>221</v>
      </c>
      <c r="E22" s="207" t="s">
        <v>139</v>
      </c>
      <c r="F22" s="208" t="s">
        <v>245</v>
      </c>
      <c r="G22" s="209">
        <v>43426</v>
      </c>
      <c r="H22" s="210">
        <v>8000000000</v>
      </c>
      <c r="I22" s="210">
        <v>8000000000</v>
      </c>
      <c r="J22" s="211"/>
      <c r="K22" s="210">
        <v>0</v>
      </c>
      <c r="L22" s="210">
        <v>7999128985.0466709</v>
      </c>
      <c r="M22" s="212"/>
      <c r="N22" s="213" t="s">
        <v>43</v>
      </c>
      <c r="O22" s="214" t="s">
        <v>114</v>
      </c>
      <c r="P22" s="215">
        <v>1.35E-2</v>
      </c>
      <c r="Q22" s="352">
        <v>9.6863000000000005E-2</v>
      </c>
      <c r="R22" s="211">
        <v>43417</v>
      </c>
      <c r="S22" s="211"/>
      <c r="T22" s="216">
        <v>9125</v>
      </c>
      <c r="U22" s="211">
        <v>52542</v>
      </c>
      <c r="V22" s="217">
        <f t="shared" si="1"/>
        <v>871014.9533290863</v>
      </c>
      <c r="W22" s="218">
        <v>60270311.111111104</v>
      </c>
      <c r="X22" s="219" t="s">
        <v>44</v>
      </c>
      <c r="Y22" s="220" t="s">
        <v>44</v>
      </c>
      <c r="Z22" s="220"/>
      <c r="AA22" s="221"/>
      <c r="AB22" s="222"/>
      <c r="AC22" s="226"/>
      <c r="AD22" s="207" t="s">
        <v>246</v>
      </c>
      <c r="AE22" s="224" t="s">
        <v>232</v>
      </c>
      <c r="AF22" s="225" t="s">
        <v>42</v>
      </c>
      <c r="AG22" s="226" t="s">
        <v>247</v>
      </c>
      <c r="AH22" s="225"/>
      <c r="AJ22" s="227"/>
    </row>
    <row r="23" spans="1:36" s="236" customFormat="1">
      <c r="A23" s="228" t="s">
        <v>50</v>
      </c>
      <c r="B23" s="229"/>
      <c r="C23" s="230"/>
      <c r="D23" s="230"/>
      <c r="E23" s="230"/>
      <c r="F23" s="230"/>
      <c r="G23" s="230"/>
      <c r="H23" s="231">
        <f>SUM(H8:H22 )</f>
        <v>73526265165.300003</v>
      </c>
      <c r="I23" s="231">
        <f>SUM(I8:I22 )</f>
        <v>73295618493.127991</v>
      </c>
      <c r="J23" s="230"/>
      <c r="K23" s="231">
        <f>SUM(K8:K22 )</f>
        <v>36076288755.98436</v>
      </c>
      <c r="L23" s="231">
        <f>SUM(L8:L22 )</f>
        <v>36552192324.511238</v>
      </c>
      <c r="M23" s="232"/>
      <c r="N23" s="229"/>
      <c r="O23" s="229"/>
      <c r="P23" s="232"/>
      <c r="Q23" s="353"/>
      <c r="R23" s="230"/>
      <c r="S23" s="230"/>
      <c r="T23" s="230"/>
      <c r="U23" s="230"/>
      <c r="V23" s="231">
        <f>SUM(V8:V22 )</f>
        <v>36080096029.673119</v>
      </c>
      <c r="W23" s="350">
        <f>SUM(W8:W22 )</f>
        <v>880462677.52185941</v>
      </c>
      <c r="X23" s="233"/>
      <c r="Y23" s="229"/>
      <c r="Z23" s="229"/>
      <c r="AA23" s="234"/>
      <c r="AB23" s="230"/>
      <c r="AC23" s="231">
        <f>SUM(AC8:AC22 )</f>
        <v>0</v>
      </c>
      <c r="AD23" s="230"/>
      <c r="AE23" s="230"/>
      <c r="AF23" s="230"/>
      <c r="AG23" s="231">
        <f>SUM(AG8:AG22 )</f>
        <v>0</v>
      </c>
      <c r="AH23" s="230"/>
      <c r="AI23" s="230"/>
      <c r="AJ23" s="235">
        <f>SUM(AJ8:AJ22 )</f>
        <v>0</v>
      </c>
    </row>
    <row r="24" spans="1:36">
      <c r="A24" s="237"/>
      <c r="B24" s="238"/>
      <c r="C24" s="239"/>
      <c r="D24" s="239"/>
      <c r="E24" s="239"/>
      <c r="F24" s="240"/>
      <c r="G24" s="241"/>
      <c r="H24" s="242"/>
      <c r="I24" s="243"/>
      <c r="J24" s="119"/>
      <c r="K24" s="244"/>
      <c r="L24" s="245"/>
      <c r="M24" s="246"/>
      <c r="N24" s="247"/>
      <c r="O24" s="247"/>
      <c r="P24" s="246"/>
      <c r="Q24" s="354"/>
      <c r="R24" s="241"/>
      <c r="S24" s="117"/>
      <c r="T24" s="248"/>
      <c r="U24" s="117"/>
      <c r="V24" s="249"/>
      <c r="W24" s="249"/>
      <c r="X24" s="250"/>
      <c r="Y24" s="251"/>
      <c r="Z24" s="251"/>
      <c r="AA24" s="252"/>
      <c r="AB24" s="237"/>
      <c r="AC24" s="253"/>
      <c r="AD24" s="254"/>
      <c r="AE24" s="255"/>
      <c r="AF24" s="237"/>
      <c r="AG24" s="118"/>
      <c r="AH24" s="237"/>
      <c r="AI24" s="237"/>
      <c r="AJ24" s="256"/>
    </row>
    <row r="25" spans="1:36" s="207" customFormat="1" ht="13">
      <c r="A25" s="206" t="s">
        <v>41</v>
      </c>
      <c r="B25" s="207" t="s">
        <v>146</v>
      </c>
      <c r="C25" s="206" t="s">
        <v>158</v>
      </c>
      <c r="D25" s="207" t="s">
        <v>221</v>
      </c>
      <c r="E25" s="207" t="s">
        <v>42</v>
      </c>
      <c r="F25" s="208" t="s">
        <v>159</v>
      </c>
      <c r="G25" s="209">
        <v>40574</v>
      </c>
      <c r="H25" s="210">
        <v>32000000</v>
      </c>
      <c r="I25" s="210">
        <v>31550787.09</v>
      </c>
      <c r="J25" s="211">
        <v>40584</v>
      </c>
      <c r="K25" s="210">
        <v>8179832.3200000003</v>
      </c>
      <c r="L25" s="210">
        <v>7303421.5599999996</v>
      </c>
      <c r="M25" s="212"/>
      <c r="N25" s="213" t="s">
        <v>43</v>
      </c>
      <c r="O25" s="214" t="s">
        <v>114</v>
      </c>
      <c r="P25" s="215">
        <v>2.5399999999999999E-2</v>
      </c>
      <c r="Q25" s="352">
        <v>0.110475</v>
      </c>
      <c r="R25" s="211">
        <v>40542</v>
      </c>
      <c r="S25" s="211"/>
      <c r="T25" s="216">
        <v>3650</v>
      </c>
      <c r="U25" s="211">
        <v>44237</v>
      </c>
      <c r="V25" s="217">
        <f>+K25-L25</f>
        <v>876410.76000000071</v>
      </c>
      <c r="W25" s="218">
        <v>215074.76</v>
      </c>
      <c r="X25" s="219" t="s">
        <v>44</v>
      </c>
      <c r="Y25" s="220" t="s">
        <v>44</v>
      </c>
      <c r="Z25" s="220" t="s">
        <v>160</v>
      </c>
      <c r="AA25" s="221"/>
      <c r="AB25" s="222"/>
      <c r="AC25" s="223"/>
      <c r="AD25" s="207" t="s">
        <v>161</v>
      </c>
      <c r="AE25" s="224"/>
      <c r="AF25" s="225"/>
      <c r="AG25" s="226"/>
      <c r="AH25" s="225"/>
      <c r="AJ25" s="227"/>
    </row>
    <row r="26" spans="1:36" s="207" customFormat="1" ht="13">
      <c r="A26" s="206" t="s">
        <v>45</v>
      </c>
      <c r="B26" s="207" t="s">
        <v>146</v>
      </c>
      <c r="C26" s="206" t="s">
        <v>158</v>
      </c>
      <c r="D26" s="207" t="s">
        <v>221</v>
      </c>
      <c r="E26" s="207" t="s">
        <v>42</v>
      </c>
      <c r="F26" s="208" t="s">
        <v>162</v>
      </c>
      <c r="G26" s="209">
        <v>39365</v>
      </c>
      <c r="H26" s="210">
        <v>47082061</v>
      </c>
      <c r="I26" s="210">
        <v>47082061</v>
      </c>
      <c r="J26" s="211">
        <v>40739</v>
      </c>
      <c r="K26" s="210">
        <v>14042018.16</v>
      </c>
      <c r="L26" s="210">
        <v>12803016.57</v>
      </c>
      <c r="M26" s="212"/>
      <c r="N26" s="213" t="s">
        <v>43</v>
      </c>
      <c r="O26" s="214" t="s">
        <v>114</v>
      </c>
      <c r="P26" s="215">
        <v>1.84E-2</v>
      </c>
      <c r="Q26" s="352">
        <v>0.106075</v>
      </c>
      <c r="R26" s="211">
        <v>40703</v>
      </c>
      <c r="S26" s="211">
        <v>40715</v>
      </c>
      <c r="T26" s="216">
        <v>3650</v>
      </c>
      <c r="U26" s="211">
        <v>44392</v>
      </c>
      <c r="V26" s="217">
        <f t="shared" ref="V26:V51" si="2">+K26-L26</f>
        <v>1239001.5899999999</v>
      </c>
      <c r="W26" s="218">
        <v>356314.01</v>
      </c>
      <c r="X26" s="219" t="s">
        <v>44</v>
      </c>
      <c r="Y26" s="220" t="s">
        <v>44</v>
      </c>
      <c r="Z26" s="220" t="s">
        <v>160</v>
      </c>
      <c r="AA26" s="221"/>
      <c r="AB26" s="222"/>
      <c r="AC26" s="223"/>
      <c r="AD26" s="207" t="s">
        <v>161</v>
      </c>
      <c r="AE26" s="224"/>
      <c r="AF26" s="225"/>
      <c r="AG26" s="226"/>
      <c r="AH26" s="225"/>
      <c r="AJ26" s="227"/>
    </row>
    <row r="27" spans="1:36" s="207" customFormat="1" ht="13">
      <c r="A27" s="206" t="s">
        <v>46</v>
      </c>
      <c r="B27" s="207" t="s">
        <v>146</v>
      </c>
      <c r="C27" s="206" t="s">
        <v>163</v>
      </c>
      <c r="D27" s="207" t="s">
        <v>221</v>
      </c>
      <c r="E27" s="207" t="s">
        <v>42</v>
      </c>
      <c r="F27" s="208" t="s">
        <v>164</v>
      </c>
      <c r="G27" s="209">
        <v>40574</v>
      </c>
      <c r="H27" s="210">
        <v>9250000</v>
      </c>
      <c r="I27" s="210">
        <v>9250000</v>
      </c>
      <c r="J27" s="211">
        <v>40597</v>
      </c>
      <c r="K27" s="210"/>
      <c r="L27" s="210"/>
      <c r="M27" s="212"/>
      <c r="N27" s="213" t="s">
        <v>43</v>
      </c>
      <c r="O27" s="214" t="s">
        <v>114</v>
      </c>
      <c r="P27" s="215">
        <v>2.75E-2</v>
      </c>
      <c r="Q27" s="352"/>
      <c r="R27" s="211">
        <v>40542</v>
      </c>
      <c r="S27" s="211"/>
      <c r="T27" s="216">
        <v>3650</v>
      </c>
      <c r="U27" s="211">
        <v>44165</v>
      </c>
      <c r="V27" s="217">
        <f t="shared" si="2"/>
        <v>0</v>
      </c>
      <c r="W27" s="218"/>
      <c r="X27" s="219" t="s">
        <v>44</v>
      </c>
      <c r="Y27" s="220" t="s">
        <v>44</v>
      </c>
      <c r="Z27" s="220" t="s">
        <v>160</v>
      </c>
      <c r="AA27" s="221"/>
      <c r="AB27" s="222"/>
      <c r="AC27" s="223"/>
      <c r="AD27" s="207" t="s">
        <v>161</v>
      </c>
      <c r="AE27" s="224"/>
      <c r="AF27" s="225"/>
      <c r="AG27" s="226"/>
      <c r="AH27" s="225"/>
      <c r="AJ27" s="227"/>
    </row>
    <row r="28" spans="1:36" s="207" customFormat="1" ht="13">
      <c r="A28" s="206" t="s">
        <v>47</v>
      </c>
      <c r="B28" s="207" t="s">
        <v>146</v>
      </c>
      <c r="C28" s="206" t="s">
        <v>163</v>
      </c>
      <c r="D28" s="207" t="s">
        <v>221</v>
      </c>
      <c r="E28" s="207" t="s">
        <v>42</v>
      </c>
      <c r="F28" s="208" t="s">
        <v>165</v>
      </c>
      <c r="G28" s="209">
        <v>40170</v>
      </c>
      <c r="H28" s="210">
        <v>5196124</v>
      </c>
      <c r="I28" s="210">
        <v>5196124</v>
      </c>
      <c r="J28" s="211">
        <v>40175</v>
      </c>
      <c r="K28" s="210"/>
      <c r="L28" s="210"/>
      <c r="M28" s="212"/>
      <c r="N28" s="213" t="s">
        <v>43</v>
      </c>
      <c r="O28" s="214" t="s">
        <v>114</v>
      </c>
      <c r="P28" s="215">
        <v>2.9499999999999998E-2</v>
      </c>
      <c r="Q28" s="352"/>
      <c r="R28" s="211">
        <v>40168</v>
      </c>
      <c r="S28" s="211"/>
      <c r="T28" s="216">
        <v>3650</v>
      </c>
      <c r="U28" s="211">
        <v>43644</v>
      </c>
      <c r="V28" s="217">
        <f t="shared" si="2"/>
        <v>0</v>
      </c>
      <c r="W28" s="218"/>
      <c r="X28" s="219" t="s">
        <v>44</v>
      </c>
      <c r="Y28" s="220" t="s">
        <v>44</v>
      </c>
      <c r="Z28" s="220" t="s">
        <v>160</v>
      </c>
      <c r="AA28" s="221"/>
      <c r="AB28" s="222"/>
      <c r="AC28" s="223"/>
      <c r="AD28" s="207" t="s">
        <v>161</v>
      </c>
      <c r="AE28" s="224"/>
      <c r="AF28" s="225"/>
      <c r="AG28" s="226"/>
      <c r="AH28" s="225"/>
      <c r="AJ28" s="227"/>
    </row>
    <row r="29" spans="1:36" s="207" customFormat="1" ht="13">
      <c r="A29" s="206" t="s">
        <v>48</v>
      </c>
      <c r="B29" s="207" t="s">
        <v>146</v>
      </c>
      <c r="C29" s="206" t="s">
        <v>166</v>
      </c>
      <c r="D29" s="207" t="s">
        <v>221</v>
      </c>
      <c r="E29" s="207" t="s">
        <v>42</v>
      </c>
      <c r="F29" s="208" t="s">
        <v>167</v>
      </c>
      <c r="G29" s="209">
        <v>40175</v>
      </c>
      <c r="H29" s="210">
        <v>15566610</v>
      </c>
      <c r="I29" s="210">
        <v>15566610</v>
      </c>
      <c r="J29" s="211">
        <v>40177</v>
      </c>
      <c r="K29" s="210">
        <v>2162028.96</v>
      </c>
      <c r="L29" s="210">
        <v>1729623.12</v>
      </c>
      <c r="M29" s="212"/>
      <c r="N29" s="213" t="s">
        <v>43</v>
      </c>
      <c r="O29" s="214" t="s">
        <v>114</v>
      </c>
      <c r="P29" s="215">
        <v>2.7E-2</v>
      </c>
      <c r="Q29" s="352">
        <v>0.11207499999999999</v>
      </c>
      <c r="R29" s="211">
        <v>40170</v>
      </c>
      <c r="S29" s="211"/>
      <c r="T29" s="216">
        <v>3650</v>
      </c>
      <c r="U29" s="211">
        <v>43770</v>
      </c>
      <c r="V29" s="217">
        <f t="shared" si="2"/>
        <v>432405.83999999985</v>
      </c>
      <c r="W29" s="218">
        <v>55835.92</v>
      </c>
      <c r="X29" s="219" t="s">
        <v>44</v>
      </c>
      <c r="Y29" s="220" t="s">
        <v>44</v>
      </c>
      <c r="Z29" s="220" t="s">
        <v>160</v>
      </c>
      <c r="AA29" s="221"/>
      <c r="AB29" s="222"/>
      <c r="AC29" s="223"/>
      <c r="AD29" s="207" t="s">
        <v>161</v>
      </c>
      <c r="AE29" s="224"/>
      <c r="AF29" s="225"/>
      <c r="AG29" s="226"/>
      <c r="AH29" s="225"/>
      <c r="AJ29" s="227"/>
    </row>
    <row r="30" spans="1:36" s="207" customFormat="1" ht="13">
      <c r="A30" s="206" t="s">
        <v>49</v>
      </c>
      <c r="B30" s="207" t="s">
        <v>146</v>
      </c>
      <c r="C30" s="206" t="s">
        <v>168</v>
      </c>
      <c r="D30" s="207" t="s">
        <v>221</v>
      </c>
      <c r="E30" s="207" t="s">
        <v>42</v>
      </c>
      <c r="F30" s="208" t="s">
        <v>169</v>
      </c>
      <c r="G30" s="209">
        <v>40175</v>
      </c>
      <c r="H30" s="210">
        <v>20751483</v>
      </c>
      <c r="I30" s="210">
        <v>20751483</v>
      </c>
      <c r="J30" s="211">
        <v>40193</v>
      </c>
      <c r="K30" s="210">
        <v>3046089.06</v>
      </c>
      <c r="L30" s="210">
        <v>0</v>
      </c>
      <c r="M30" s="212"/>
      <c r="N30" s="213" t="s">
        <v>43</v>
      </c>
      <c r="O30" s="214" t="s">
        <v>114</v>
      </c>
      <c r="P30" s="215">
        <v>2.4799999999999999E-2</v>
      </c>
      <c r="Q30" s="352">
        <v>0.109358</v>
      </c>
      <c r="R30" s="211">
        <v>40170</v>
      </c>
      <c r="S30" s="211"/>
      <c r="T30" s="216">
        <v>3650</v>
      </c>
      <c r="U30" s="211">
        <v>43770</v>
      </c>
      <c r="V30" s="217">
        <f t="shared" si="2"/>
        <v>3046089.06</v>
      </c>
      <c r="W30" s="218">
        <v>81762.12</v>
      </c>
      <c r="X30" s="219" t="s">
        <v>44</v>
      </c>
      <c r="Y30" s="220" t="s">
        <v>44</v>
      </c>
      <c r="Z30" s="220" t="s">
        <v>160</v>
      </c>
      <c r="AA30" s="221"/>
      <c r="AB30" s="222"/>
      <c r="AC30" s="223"/>
      <c r="AD30" s="207" t="s">
        <v>161</v>
      </c>
      <c r="AE30" s="224"/>
      <c r="AF30" s="225"/>
      <c r="AG30" s="226"/>
      <c r="AH30" s="225"/>
      <c r="AJ30" s="227"/>
    </row>
    <row r="31" spans="1:36" s="207" customFormat="1" ht="13">
      <c r="A31" s="206" t="s">
        <v>115</v>
      </c>
      <c r="B31" s="207" t="s">
        <v>146</v>
      </c>
      <c r="C31" s="206" t="s">
        <v>170</v>
      </c>
      <c r="D31" s="207" t="s">
        <v>221</v>
      </c>
      <c r="E31" s="207" t="s">
        <v>42</v>
      </c>
      <c r="F31" s="208" t="s">
        <v>171</v>
      </c>
      <c r="G31" s="209">
        <v>40379</v>
      </c>
      <c r="H31" s="210">
        <v>67341434</v>
      </c>
      <c r="I31" s="210">
        <v>67341434</v>
      </c>
      <c r="J31" s="211">
        <v>40382</v>
      </c>
      <c r="K31" s="210">
        <v>12981827.08</v>
      </c>
      <c r="L31" s="210">
        <v>11127280.390000001</v>
      </c>
      <c r="M31" s="212"/>
      <c r="N31" s="213" t="s">
        <v>43</v>
      </c>
      <c r="O31" s="214" t="s">
        <v>114</v>
      </c>
      <c r="P31" s="215">
        <v>2.4199999999999999E-2</v>
      </c>
      <c r="Q31" s="352">
        <v>0.109275</v>
      </c>
      <c r="R31" s="211">
        <v>40367</v>
      </c>
      <c r="S31" s="211"/>
      <c r="T31" s="216">
        <v>3650</v>
      </c>
      <c r="U31" s="211">
        <v>43646</v>
      </c>
      <c r="V31" s="217">
        <f t="shared" si="2"/>
        <v>1854546.6899999995</v>
      </c>
      <c r="W31" s="218">
        <v>333303.36</v>
      </c>
      <c r="X31" s="219" t="s">
        <v>44</v>
      </c>
      <c r="Y31" s="220" t="s">
        <v>44</v>
      </c>
      <c r="Z31" s="220" t="s">
        <v>160</v>
      </c>
      <c r="AA31" s="221"/>
      <c r="AB31" s="222"/>
      <c r="AC31" s="223"/>
      <c r="AD31" s="207" t="s">
        <v>161</v>
      </c>
      <c r="AE31" s="224"/>
      <c r="AF31" s="225"/>
      <c r="AG31" s="226"/>
      <c r="AH31" s="225"/>
      <c r="AJ31" s="227"/>
    </row>
    <row r="32" spans="1:36" s="207" customFormat="1" ht="13">
      <c r="A32" s="206" t="s">
        <v>116</v>
      </c>
      <c r="B32" s="207" t="s">
        <v>146</v>
      </c>
      <c r="C32" s="206" t="s">
        <v>172</v>
      </c>
      <c r="D32" s="207" t="s">
        <v>221</v>
      </c>
      <c r="E32" s="207" t="s">
        <v>42</v>
      </c>
      <c r="F32" s="208" t="s">
        <v>173</v>
      </c>
      <c r="G32" s="209">
        <v>40156</v>
      </c>
      <c r="H32" s="210">
        <v>179886833</v>
      </c>
      <c r="I32" s="210">
        <v>179886833</v>
      </c>
      <c r="J32" s="211">
        <v>40346</v>
      </c>
      <c r="K32" s="210">
        <v>39350244.5</v>
      </c>
      <c r="L32" s="210">
        <v>33728780.960000001</v>
      </c>
      <c r="M32" s="212"/>
      <c r="N32" s="213" t="s">
        <v>43</v>
      </c>
      <c r="O32" s="214" t="s">
        <v>114</v>
      </c>
      <c r="P32" s="215">
        <v>1.9E-2</v>
      </c>
      <c r="Q32" s="352">
        <v>0.1031</v>
      </c>
      <c r="R32" s="211">
        <v>40142</v>
      </c>
      <c r="S32" s="211"/>
      <c r="T32" s="216">
        <v>3650</v>
      </c>
      <c r="U32" s="211">
        <v>43784</v>
      </c>
      <c r="V32" s="217">
        <f t="shared" si="2"/>
        <v>5621463.5399999991</v>
      </c>
      <c r="W32" s="218">
        <v>958726.54</v>
      </c>
      <c r="X32" s="219" t="s">
        <v>44</v>
      </c>
      <c r="Y32" s="220" t="s">
        <v>44</v>
      </c>
      <c r="Z32" s="220" t="s">
        <v>174</v>
      </c>
      <c r="AA32" s="221"/>
      <c r="AB32" s="222"/>
      <c r="AC32" s="223"/>
      <c r="AD32" s="207" t="s">
        <v>161</v>
      </c>
      <c r="AE32" s="224"/>
      <c r="AF32" s="225"/>
      <c r="AG32" s="226"/>
      <c r="AH32" s="225"/>
      <c r="AJ32" s="227"/>
    </row>
    <row r="33" spans="1:36" s="207" customFormat="1" ht="13">
      <c r="A33" s="206" t="s">
        <v>117</v>
      </c>
      <c r="B33" s="207" t="s">
        <v>146</v>
      </c>
      <c r="C33" s="206" t="s">
        <v>175</v>
      </c>
      <c r="D33" s="207" t="s">
        <v>221</v>
      </c>
      <c r="E33" s="207" t="s">
        <v>42</v>
      </c>
      <c r="F33" s="208" t="s">
        <v>176</v>
      </c>
      <c r="G33" s="209">
        <v>41199</v>
      </c>
      <c r="H33" s="210">
        <v>29593000</v>
      </c>
      <c r="I33" s="210">
        <v>28688725.670000002</v>
      </c>
      <c r="J33" s="211">
        <v>41211</v>
      </c>
      <c r="K33" s="210">
        <v>14919490.689999999</v>
      </c>
      <c r="L33" s="210">
        <v>14006052.49</v>
      </c>
      <c r="M33" s="212"/>
      <c r="N33" s="213" t="s">
        <v>43</v>
      </c>
      <c r="O33" s="214" t="s">
        <v>114</v>
      </c>
      <c r="P33" s="215">
        <v>2.76E-2</v>
      </c>
      <c r="Q33" s="352">
        <v>0.11096300000000001</v>
      </c>
      <c r="R33" s="211">
        <v>41141</v>
      </c>
      <c r="S33" s="211"/>
      <c r="T33" s="216">
        <v>3650</v>
      </c>
      <c r="U33" s="211">
        <v>44835</v>
      </c>
      <c r="V33" s="217">
        <f t="shared" si="2"/>
        <v>913438.19999999925</v>
      </c>
      <c r="W33" s="218">
        <v>402389.63</v>
      </c>
      <c r="X33" s="219" t="s">
        <v>44</v>
      </c>
      <c r="Y33" s="220" t="s">
        <v>44</v>
      </c>
      <c r="Z33" s="220" t="s">
        <v>174</v>
      </c>
      <c r="AA33" s="221"/>
      <c r="AB33" s="222"/>
      <c r="AC33" s="223"/>
      <c r="AD33" s="207" t="s">
        <v>161</v>
      </c>
      <c r="AE33" s="224"/>
      <c r="AF33" s="225"/>
      <c r="AG33" s="226"/>
      <c r="AH33" s="225"/>
      <c r="AJ33" s="227"/>
    </row>
    <row r="34" spans="1:36" s="207" customFormat="1" ht="13">
      <c r="A34" s="206" t="s">
        <v>118</v>
      </c>
      <c r="B34" s="207" t="s">
        <v>146</v>
      </c>
      <c r="C34" s="206" t="s">
        <v>177</v>
      </c>
      <c r="D34" s="207" t="s">
        <v>221</v>
      </c>
      <c r="E34" s="207" t="s">
        <v>42</v>
      </c>
      <c r="F34" s="208" t="s">
        <v>178</v>
      </c>
      <c r="G34" s="209">
        <v>41208</v>
      </c>
      <c r="H34" s="210">
        <v>5400000</v>
      </c>
      <c r="I34" s="210">
        <v>5317106.1399999997</v>
      </c>
      <c r="J34" s="211">
        <v>41235</v>
      </c>
      <c r="K34" s="210">
        <v>2769326.22</v>
      </c>
      <c r="L34" s="210">
        <v>2603166.66</v>
      </c>
      <c r="M34" s="212"/>
      <c r="N34" s="213" t="s">
        <v>43</v>
      </c>
      <c r="O34" s="214" t="s">
        <v>114</v>
      </c>
      <c r="P34" s="215">
        <v>3.4200000000000001E-2</v>
      </c>
      <c r="Q34" s="352">
        <v>0.118037</v>
      </c>
      <c r="R34" s="211">
        <v>41173</v>
      </c>
      <c r="S34" s="211"/>
      <c r="T34" s="216">
        <v>3650</v>
      </c>
      <c r="U34" s="211">
        <v>44836</v>
      </c>
      <c r="V34" s="217">
        <f t="shared" si="2"/>
        <v>166159.56000000006</v>
      </c>
      <c r="W34" s="218">
        <v>79554.820000000007</v>
      </c>
      <c r="X34" s="219" t="s">
        <v>44</v>
      </c>
      <c r="Y34" s="220" t="s">
        <v>44</v>
      </c>
      <c r="Z34" s="220" t="s">
        <v>174</v>
      </c>
      <c r="AA34" s="221"/>
      <c r="AB34" s="222"/>
      <c r="AC34" s="223"/>
      <c r="AD34" s="207" t="s">
        <v>161</v>
      </c>
      <c r="AE34" s="224"/>
      <c r="AF34" s="225"/>
      <c r="AG34" s="226"/>
      <c r="AH34" s="225"/>
      <c r="AJ34" s="227"/>
    </row>
    <row r="35" spans="1:36" s="207" customFormat="1" ht="13">
      <c r="A35" s="206" t="s">
        <v>119</v>
      </c>
      <c r="B35" s="207" t="s">
        <v>146</v>
      </c>
      <c r="C35" s="206" t="s">
        <v>179</v>
      </c>
      <c r="D35" s="207" t="s">
        <v>221</v>
      </c>
      <c r="E35" s="207" t="s">
        <v>42</v>
      </c>
      <c r="F35" s="208" t="s">
        <v>180</v>
      </c>
      <c r="G35" s="209">
        <v>41211</v>
      </c>
      <c r="H35" s="210">
        <v>39001563.469999999</v>
      </c>
      <c r="I35" s="210">
        <v>37798367.859999999</v>
      </c>
      <c r="J35" s="211">
        <v>41225</v>
      </c>
      <c r="K35" s="210">
        <v>19893877.66</v>
      </c>
      <c r="L35" s="210">
        <v>18700244.98</v>
      </c>
      <c r="M35" s="212"/>
      <c r="N35" s="213" t="s">
        <v>43</v>
      </c>
      <c r="O35" s="214" t="s">
        <v>114</v>
      </c>
      <c r="P35" s="215">
        <v>2.8000000000000001E-2</v>
      </c>
      <c r="Q35" s="352">
        <v>0.111411</v>
      </c>
      <c r="R35" s="211">
        <v>41169</v>
      </c>
      <c r="S35" s="211"/>
      <c r="T35" s="216">
        <v>3650</v>
      </c>
      <c r="U35" s="211">
        <v>44837</v>
      </c>
      <c r="V35" s="217">
        <f t="shared" si="2"/>
        <v>1193632.6799999997</v>
      </c>
      <c r="W35" s="218">
        <v>544882.6</v>
      </c>
      <c r="X35" s="219" t="s">
        <v>44</v>
      </c>
      <c r="Y35" s="220" t="s">
        <v>44</v>
      </c>
      <c r="Z35" s="220" t="s">
        <v>174</v>
      </c>
      <c r="AA35" s="221"/>
      <c r="AB35" s="222"/>
      <c r="AC35" s="223"/>
      <c r="AD35" s="207" t="s">
        <v>161</v>
      </c>
      <c r="AE35" s="224"/>
      <c r="AF35" s="225"/>
      <c r="AG35" s="226"/>
      <c r="AH35" s="225"/>
      <c r="AJ35" s="227"/>
    </row>
    <row r="36" spans="1:36" s="207" customFormat="1" ht="13">
      <c r="A36" s="206" t="s">
        <v>120</v>
      </c>
      <c r="B36" s="207" t="s">
        <v>146</v>
      </c>
      <c r="C36" s="206" t="s">
        <v>181</v>
      </c>
      <c r="D36" s="207" t="s">
        <v>221</v>
      </c>
      <c r="E36" s="207" t="s">
        <v>42</v>
      </c>
      <c r="F36" s="208" t="s">
        <v>182</v>
      </c>
      <c r="G36" s="209">
        <v>41610</v>
      </c>
      <c r="H36" s="210">
        <v>55660379.469999999</v>
      </c>
      <c r="I36" s="210">
        <v>53509426.969999999</v>
      </c>
      <c r="J36" s="211">
        <v>41642</v>
      </c>
      <c r="K36" s="210">
        <v>20809221.41</v>
      </c>
      <c r="L36" s="210">
        <v>18579661.940000001</v>
      </c>
      <c r="M36" s="212"/>
      <c r="N36" s="213" t="s">
        <v>43</v>
      </c>
      <c r="O36" s="214" t="s">
        <v>114</v>
      </c>
      <c r="P36" s="215">
        <v>2.2499999999999999E-2</v>
      </c>
      <c r="Q36" s="352">
        <v>0.104863</v>
      </c>
      <c r="R36" s="211">
        <v>41591</v>
      </c>
      <c r="S36" s="211"/>
      <c r="T36" s="216">
        <v>2555</v>
      </c>
      <c r="U36" s="211">
        <v>44200</v>
      </c>
      <c r="V36" s="217">
        <f t="shared" si="2"/>
        <v>2229559.4699999988</v>
      </c>
      <c r="W36" s="218">
        <v>521684.83999999997</v>
      </c>
      <c r="X36" s="219" t="s">
        <v>44</v>
      </c>
      <c r="Y36" s="220" t="s">
        <v>44</v>
      </c>
      <c r="Z36" s="220" t="s">
        <v>174</v>
      </c>
      <c r="AA36" s="221"/>
      <c r="AB36" s="222"/>
      <c r="AC36" s="223"/>
      <c r="AD36" s="207" t="s">
        <v>161</v>
      </c>
      <c r="AE36" s="224"/>
      <c r="AF36" s="225"/>
      <c r="AG36" s="226"/>
      <c r="AH36" s="225"/>
      <c r="AJ36" s="227"/>
    </row>
    <row r="37" spans="1:36" s="207" customFormat="1" ht="13">
      <c r="A37" s="206" t="s">
        <v>121</v>
      </c>
      <c r="B37" s="207" t="s">
        <v>146</v>
      </c>
      <c r="C37" s="206" t="s">
        <v>183</v>
      </c>
      <c r="D37" s="207" t="s">
        <v>221</v>
      </c>
      <c r="E37" s="207" t="s">
        <v>42</v>
      </c>
      <c r="F37" s="208" t="s">
        <v>184</v>
      </c>
      <c r="G37" s="209">
        <v>41611</v>
      </c>
      <c r="H37" s="210">
        <v>36320000</v>
      </c>
      <c r="I37" s="210">
        <v>33807056.270000003</v>
      </c>
      <c r="J37" s="211">
        <v>41617</v>
      </c>
      <c r="K37" s="210">
        <v>17959998.469999999</v>
      </c>
      <c r="L37" s="210">
        <v>16903527.949999999</v>
      </c>
      <c r="M37" s="212"/>
      <c r="N37" s="213" t="s">
        <v>43</v>
      </c>
      <c r="O37" s="214" t="s">
        <v>114</v>
      </c>
      <c r="P37" s="215">
        <v>3.04E-2</v>
      </c>
      <c r="Q37" s="352">
        <v>0.11375</v>
      </c>
      <c r="R37" s="211">
        <v>41568</v>
      </c>
      <c r="S37" s="211"/>
      <c r="T37" s="216">
        <v>3285</v>
      </c>
      <c r="U37" s="211">
        <v>44904</v>
      </c>
      <c r="V37" s="217">
        <f t="shared" si="2"/>
        <v>1056470.5199999996</v>
      </c>
      <c r="W37" s="218">
        <v>496970.93000000005</v>
      </c>
      <c r="X37" s="219" t="s">
        <v>44</v>
      </c>
      <c r="Y37" s="220" t="s">
        <v>44</v>
      </c>
      <c r="Z37" s="220" t="s">
        <v>174</v>
      </c>
      <c r="AA37" s="221"/>
      <c r="AB37" s="222"/>
      <c r="AC37" s="223"/>
      <c r="AD37" s="207" t="s">
        <v>161</v>
      </c>
      <c r="AE37" s="224"/>
      <c r="AF37" s="225"/>
      <c r="AG37" s="226"/>
      <c r="AH37" s="225"/>
      <c r="AJ37" s="227"/>
    </row>
    <row r="38" spans="1:36" s="207" customFormat="1" ht="13">
      <c r="A38" s="206" t="s">
        <v>122</v>
      </c>
      <c r="B38" s="207" t="s">
        <v>146</v>
      </c>
      <c r="C38" s="206" t="s">
        <v>185</v>
      </c>
      <c r="D38" s="207" t="s">
        <v>221</v>
      </c>
      <c r="E38" s="207" t="s">
        <v>42</v>
      </c>
      <c r="F38" s="208" t="s">
        <v>186</v>
      </c>
      <c r="G38" s="209">
        <v>41611</v>
      </c>
      <c r="H38" s="210">
        <v>46660000</v>
      </c>
      <c r="I38" s="210">
        <v>44259908.509999998</v>
      </c>
      <c r="J38" s="211">
        <v>41617</v>
      </c>
      <c r="K38" s="210">
        <v>23513076.559999999</v>
      </c>
      <c r="L38" s="210">
        <v>22129954.43</v>
      </c>
      <c r="M38" s="212"/>
      <c r="N38" s="213" t="s">
        <v>43</v>
      </c>
      <c r="O38" s="214" t="s">
        <v>114</v>
      </c>
      <c r="P38" s="215">
        <v>3.3399999999999999E-2</v>
      </c>
      <c r="Q38" s="352">
        <v>0.11675000000000001</v>
      </c>
      <c r="R38" s="211">
        <v>41578</v>
      </c>
      <c r="S38" s="211"/>
      <c r="T38" s="216">
        <v>3285</v>
      </c>
      <c r="U38" s="211">
        <v>44904</v>
      </c>
      <c r="V38" s="217">
        <f t="shared" si="2"/>
        <v>1383122.129999999</v>
      </c>
      <c r="W38" s="218">
        <v>668103.54</v>
      </c>
      <c r="X38" s="219" t="s">
        <v>44</v>
      </c>
      <c r="Y38" s="220" t="s">
        <v>44</v>
      </c>
      <c r="Z38" s="220" t="s">
        <v>174</v>
      </c>
      <c r="AA38" s="221"/>
      <c r="AB38" s="222"/>
      <c r="AC38" s="223"/>
      <c r="AD38" s="207" t="s">
        <v>161</v>
      </c>
      <c r="AE38" s="224"/>
      <c r="AF38" s="225"/>
      <c r="AG38" s="226"/>
      <c r="AH38" s="225"/>
      <c r="AJ38" s="227"/>
    </row>
    <row r="39" spans="1:36" s="207" customFormat="1" ht="13">
      <c r="A39" s="206" t="s">
        <v>123</v>
      </c>
      <c r="B39" s="207" t="s">
        <v>146</v>
      </c>
      <c r="C39" s="206" t="s">
        <v>177</v>
      </c>
      <c r="D39" s="207" t="s">
        <v>221</v>
      </c>
      <c r="E39" s="207" t="s">
        <v>42</v>
      </c>
      <c r="F39" s="208" t="s">
        <v>187</v>
      </c>
      <c r="G39" s="209">
        <v>41611</v>
      </c>
      <c r="H39" s="210">
        <v>10039714.189999999</v>
      </c>
      <c r="I39" s="210">
        <v>9751055.8100000005</v>
      </c>
      <c r="J39" s="211">
        <v>41617</v>
      </c>
      <c r="K39" s="210">
        <v>5650144.6100000003</v>
      </c>
      <c r="L39" s="210">
        <v>5376750.5300000003</v>
      </c>
      <c r="M39" s="212"/>
      <c r="N39" s="213" t="s">
        <v>43</v>
      </c>
      <c r="O39" s="214" t="s">
        <v>114</v>
      </c>
      <c r="P39" s="215">
        <v>3.6699999999999997E-2</v>
      </c>
      <c r="Q39" s="352">
        <v>0.12005</v>
      </c>
      <c r="R39" s="211">
        <v>41568</v>
      </c>
      <c r="S39" s="211"/>
      <c r="T39" s="216">
        <v>3619</v>
      </c>
      <c r="U39" s="211">
        <v>45239</v>
      </c>
      <c r="V39" s="217">
        <f t="shared" si="2"/>
        <v>273394.08000000007</v>
      </c>
      <c r="W39" s="218">
        <v>165763.04</v>
      </c>
      <c r="X39" s="219" t="s">
        <v>44</v>
      </c>
      <c r="Y39" s="220" t="s">
        <v>44</v>
      </c>
      <c r="Z39" s="220" t="s">
        <v>174</v>
      </c>
      <c r="AA39" s="221"/>
      <c r="AB39" s="222"/>
      <c r="AC39" s="223"/>
      <c r="AD39" s="207" t="s">
        <v>161</v>
      </c>
      <c r="AE39" s="224"/>
      <c r="AF39" s="225"/>
      <c r="AG39" s="226"/>
      <c r="AH39" s="225"/>
      <c r="AJ39" s="227"/>
    </row>
    <row r="40" spans="1:36" s="207" customFormat="1" ht="13">
      <c r="A40" s="206" t="s">
        <v>124</v>
      </c>
      <c r="B40" s="207" t="s">
        <v>146</v>
      </c>
      <c r="C40" s="206" t="s">
        <v>188</v>
      </c>
      <c r="D40" s="207" t="s">
        <v>221</v>
      </c>
      <c r="E40" s="207" t="s">
        <v>42</v>
      </c>
      <c r="F40" s="208" t="s">
        <v>189</v>
      </c>
      <c r="G40" s="209">
        <v>41611</v>
      </c>
      <c r="H40" s="210">
        <v>7975000</v>
      </c>
      <c r="I40" s="210">
        <v>7443648.7400000002</v>
      </c>
      <c r="J40" s="211">
        <v>41617</v>
      </c>
      <c r="K40" s="210">
        <v>4159685.99</v>
      </c>
      <c r="L40" s="210">
        <v>3940755.14</v>
      </c>
      <c r="M40" s="212"/>
      <c r="N40" s="213" t="s">
        <v>43</v>
      </c>
      <c r="O40" s="214" t="s">
        <v>114</v>
      </c>
      <c r="P40" s="215">
        <v>3.7499999999999999E-2</v>
      </c>
      <c r="Q40" s="352">
        <v>0.12085</v>
      </c>
      <c r="R40" s="211">
        <v>41568</v>
      </c>
      <c r="S40" s="211"/>
      <c r="T40" s="216">
        <v>3467</v>
      </c>
      <c r="U40" s="211">
        <v>45086</v>
      </c>
      <c r="V40" s="217">
        <f t="shared" si="2"/>
        <v>218930.85000000009</v>
      </c>
      <c r="W40" s="218">
        <v>122682.53</v>
      </c>
      <c r="X40" s="219" t="s">
        <v>44</v>
      </c>
      <c r="Y40" s="220" t="s">
        <v>44</v>
      </c>
      <c r="Z40" s="220" t="s">
        <v>174</v>
      </c>
      <c r="AA40" s="221"/>
      <c r="AB40" s="222"/>
      <c r="AC40" s="223"/>
      <c r="AD40" s="207" t="s">
        <v>161</v>
      </c>
      <c r="AE40" s="224"/>
      <c r="AF40" s="225"/>
      <c r="AG40" s="226"/>
      <c r="AH40" s="225"/>
      <c r="AJ40" s="227"/>
    </row>
    <row r="41" spans="1:36" s="207" customFormat="1" ht="13">
      <c r="A41" s="206" t="s">
        <v>125</v>
      </c>
      <c r="B41" s="207" t="s">
        <v>146</v>
      </c>
      <c r="C41" s="206" t="s">
        <v>142</v>
      </c>
      <c r="D41" s="207" t="s">
        <v>221</v>
      </c>
      <c r="E41" s="207" t="s">
        <v>42</v>
      </c>
      <c r="F41" s="208" t="s">
        <v>190</v>
      </c>
      <c r="G41" s="209">
        <v>41992</v>
      </c>
      <c r="H41" s="210">
        <v>50500000</v>
      </c>
      <c r="I41" s="210">
        <v>34468979.270000003</v>
      </c>
      <c r="J41" s="211">
        <v>42006</v>
      </c>
      <c r="K41" s="210">
        <v>27287941.870000001</v>
      </c>
      <c r="L41" s="210">
        <v>26210786.260000002</v>
      </c>
      <c r="M41" s="212"/>
      <c r="N41" s="213" t="s">
        <v>43</v>
      </c>
      <c r="O41" s="214" t="s">
        <v>114</v>
      </c>
      <c r="P41" s="215">
        <v>2.2599999999999999E-2</v>
      </c>
      <c r="Q41" s="352">
        <v>0.105963</v>
      </c>
      <c r="R41" s="211">
        <v>41971</v>
      </c>
      <c r="S41" s="211"/>
      <c r="T41" s="216"/>
      <c r="U41" s="211">
        <v>45659</v>
      </c>
      <c r="V41" s="217">
        <f t="shared" si="2"/>
        <v>1077155.6099999994</v>
      </c>
      <c r="W41" s="218">
        <v>707298.22</v>
      </c>
      <c r="X41" s="219" t="s">
        <v>44</v>
      </c>
      <c r="Y41" s="220" t="s">
        <v>44</v>
      </c>
      <c r="Z41" s="220" t="s">
        <v>174</v>
      </c>
      <c r="AA41" s="221"/>
      <c r="AB41" s="222"/>
      <c r="AC41" s="223"/>
      <c r="AD41" s="207" t="s">
        <v>161</v>
      </c>
      <c r="AE41" s="224"/>
      <c r="AF41" s="225"/>
      <c r="AG41" s="226"/>
      <c r="AH41" s="225"/>
      <c r="AJ41" s="227"/>
    </row>
    <row r="42" spans="1:36" s="207" customFormat="1" ht="13">
      <c r="A42" s="206" t="s">
        <v>126</v>
      </c>
      <c r="B42" s="207" t="s">
        <v>146</v>
      </c>
      <c r="C42" s="206" t="s">
        <v>191</v>
      </c>
      <c r="D42" s="207" t="s">
        <v>221</v>
      </c>
      <c r="E42" s="207" t="s">
        <v>42</v>
      </c>
      <c r="F42" s="208" t="s">
        <v>192</v>
      </c>
      <c r="G42" s="209">
        <v>42061</v>
      </c>
      <c r="H42" s="210">
        <v>39973723.920000002</v>
      </c>
      <c r="I42" s="210">
        <v>37964158.030000001</v>
      </c>
      <c r="J42" s="211">
        <v>42093</v>
      </c>
      <c r="K42" s="210">
        <v>24676702.870000001</v>
      </c>
      <c r="L42" s="210">
        <v>23727598.93</v>
      </c>
      <c r="M42" s="212"/>
      <c r="N42" s="213" t="s">
        <v>43</v>
      </c>
      <c r="O42" s="214" t="s">
        <v>114</v>
      </c>
      <c r="P42" s="215">
        <v>1.6199999999999999E-2</v>
      </c>
      <c r="Q42" s="352">
        <v>0.101275</v>
      </c>
      <c r="R42" s="211">
        <v>42004</v>
      </c>
      <c r="S42" s="211"/>
      <c r="T42" s="216">
        <v>3650</v>
      </c>
      <c r="U42" s="211">
        <v>45657</v>
      </c>
      <c r="V42" s="217">
        <f t="shared" si="2"/>
        <v>949103.94000000134</v>
      </c>
      <c r="W42" s="218">
        <v>607058.01</v>
      </c>
      <c r="X42" s="219" t="s">
        <v>44</v>
      </c>
      <c r="Y42" s="220" t="s">
        <v>44</v>
      </c>
      <c r="Z42" s="220" t="s">
        <v>174</v>
      </c>
      <c r="AA42" s="221"/>
      <c r="AB42" s="222"/>
      <c r="AC42" s="223"/>
      <c r="AD42" s="207" t="s">
        <v>161</v>
      </c>
      <c r="AE42" s="224"/>
      <c r="AF42" s="225"/>
      <c r="AG42" s="226"/>
      <c r="AH42" s="225"/>
      <c r="AJ42" s="227"/>
    </row>
    <row r="43" spans="1:36" s="207" customFormat="1" ht="13">
      <c r="A43" s="206" t="s">
        <v>127</v>
      </c>
      <c r="B43" s="207" t="s">
        <v>146</v>
      </c>
      <c r="C43" s="206" t="s">
        <v>158</v>
      </c>
      <c r="D43" s="207" t="s">
        <v>221</v>
      </c>
      <c r="E43" s="207" t="s">
        <v>42</v>
      </c>
      <c r="F43" s="208" t="s">
        <v>193</v>
      </c>
      <c r="G43" s="209">
        <v>42320</v>
      </c>
      <c r="H43" s="210">
        <v>27000000</v>
      </c>
      <c r="I43" s="210">
        <v>21215228.489999998</v>
      </c>
      <c r="J43" s="211"/>
      <c r="K43" s="210">
        <v>25175675.699999999</v>
      </c>
      <c r="L43" s="210">
        <v>24810810.84</v>
      </c>
      <c r="M43" s="212"/>
      <c r="N43" s="213" t="s">
        <v>43</v>
      </c>
      <c r="O43" s="214" t="s">
        <v>114</v>
      </c>
      <c r="P43" s="215">
        <v>3.3099999999999997E-2</v>
      </c>
      <c r="Q43" s="352">
        <v>0.116428</v>
      </c>
      <c r="R43" s="211">
        <v>42270</v>
      </c>
      <c r="S43" s="211"/>
      <c r="T43" s="216"/>
      <c r="U43" s="211">
        <v>49094</v>
      </c>
      <c r="V43" s="217">
        <f t="shared" si="2"/>
        <v>364864.8599999994</v>
      </c>
      <c r="W43" s="218">
        <v>724405.01</v>
      </c>
      <c r="X43" s="219" t="s">
        <v>44</v>
      </c>
      <c r="Y43" s="220"/>
      <c r="Z43" s="220" t="s">
        <v>174</v>
      </c>
      <c r="AA43" s="221"/>
      <c r="AB43" s="222"/>
      <c r="AC43" s="223"/>
      <c r="AD43" s="207" t="s">
        <v>161</v>
      </c>
      <c r="AE43" s="224"/>
      <c r="AF43" s="225"/>
      <c r="AG43" s="226"/>
      <c r="AH43" s="225"/>
      <c r="AJ43" s="227"/>
    </row>
    <row r="44" spans="1:36" s="207" customFormat="1" ht="13">
      <c r="A44" s="206" t="s">
        <v>128</v>
      </c>
      <c r="B44" s="207" t="s">
        <v>146</v>
      </c>
      <c r="C44" s="206" t="s">
        <v>194</v>
      </c>
      <c r="D44" s="207" t="s">
        <v>221</v>
      </c>
      <c r="E44" s="207" t="s">
        <v>42</v>
      </c>
      <c r="F44" s="208" t="s">
        <v>195</v>
      </c>
      <c r="G44" s="209">
        <v>42418</v>
      </c>
      <c r="H44" s="210">
        <v>4181589.6</v>
      </c>
      <c r="I44" s="210">
        <v>4151886.73</v>
      </c>
      <c r="J44" s="211">
        <v>42464</v>
      </c>
      <c r="K44" s="210">
        <v>3229245.27</v>
      </c>
      <c r="L44" s="210">
        <v>3122786.64</v>
      </c>
      <c r="M44" s="212"/>
      <c r="N44" s="213" t="s">
        <v>43</v>
      </c>
      <c r="O44" s="214" t="s">
        <v>114</v>
      </c>
      <c r="P44" s="215">
        <v>3.6600000000000001E-2</v>
      </c>
      <c r="Q44" s="352">
        <v>0.11992800000000001</v>
      </c>
      <c r="R44" s="211">
        <v>42725</v>
      </c>
      <c r="S44" s="211"/>
      <c r="T44" s="216">
        <v>3650</v>
      </c>
      <c r="U44" s="211">
        <v>46083</v>
      </c>
      <c r="V44" s="217">
        <f t="shared" si="2"/>
        <v>106458.62999999989</v>
      </c>
      <c r="W44" s="218">
        <v>95174.66</v>
      </c>
      <c r="X44" s="219" t="s">
        <v>44</v>
      </c>
      <c r="Y44" s="220" t="s">
        <v>44</v>
      </c>
      <c r="Z44" s="220" t="s">
        <v>174</v>
      </c>
      <c r="AA44" s="221"/>
      <c r="AB44" s="222"/>
      <c r="AC44" s="223"/>
      <c r="AD44" s="207" t="s">
        <v>161</v>
      </c>
      <c r="AE44" s="224"/>
      <c r="AF44" s="225"/>
      <c r="AG44" s="226"/>
      <c r="AH44" s="225"/>
      <c r="AJ44" s="227"/>
    </row>
    <row r="45" spans="1:36" s="207" customFormat="1" ht="13">
      <c r="A45" s="206" t="s">
        <v>129</v>
      </c>
      <c r="B45" s="207" t="s">
        <v>146</v>
      </c>
      <c r="C45" s="206" t="s">
        <v>141</v>
      </c>
      <c r="D45" s="207" t="s">
        <v>221</v>
      </c>
      <c r="E45" s="207" t="s">
        <v>42</v>
      </c>
      <c r="F45" s="208" t="s">
        <v>196</v>
      </c>
      <c r="G45" s="209">
        <v>42418</v>
      </c>
      <c r="H45" s="210">
        <v>4100000</v>
      </c>
      <c r="I45" s="210">
        <v>4100000</v>
      </c>
      <c r="J45" s="211">
        <v>42461</v>
      </c>
      <c r="K45" s="210">
        <v>3216379.25</v>
      </c>
      <c r="L45" s="210">
        <v>3110344.76</v>
      </c>
      <c r="M45" s="212"/>
      <c r="N45" s="213" t="s">
        <v>43</v>
      </c>
      <c r="O45" s="214" t="s">
        <v>114</v>
      </c>
      <c r="P45" s="215">
        <v>3.39E-2</v>
      </c>
      <c r="Q45" s="352">
        <v>0.11726300000000001</v>
      </c>
      <c r="R45" s="211">
        <v>42359</v>
      </c>
      <c r="S45" s="211"/>
      <c r="T45" s="216">
        <v>3650</v>
      </c>
      <c r="U45" s="211">
        <v>46085</v>
      </c>
      <c r="V45" s="217">
        <f t="shared" si="2"/>
        <v>106034.49000000022</v>
      </c>
      <c r="W45" s="218">
        <v>92546.69</v>
      </c>
      <c r="X45" s="219" t="s">
        <v>44</v>
      </c>
      <c r="Y45" s="220" t="s">
        <v>44</v>
      </c>
      <c r="Z45" s="220" t="s">
        <v>174</v>
      </c>
      <c r="AA45" s="221"/>
      <c r="AB45" s="222"/>
      <c r="AC45" s="223"/>
      <c r="AD45" s="207" t="s">
        <v>161</v>
      </c>
      <c r="AE45" s="224"/>
      <c r="AF45" s="225"/>
      <c r="AG45" s="226"/>
      <c r="AH45" s="225"/>
      <c r="AJ45" s="227"/>
    </row>
    <row r="46" spans="1:36" s="207" customFormat="1" ht="13">
      <c r="A46" s="206" t="s">
        <v>130</v>
      </c>
      <c r="B46" s="207" t="s">
        <v>146</v>
      </c>
      <c r="C46" s="206" t="s">
        <v>197</v>
      </c>
      <c r="D46" s="207" t="s">
        <v>221</v>
      </c>
      <c r="E46" s="207" t="s">
        <v>42</v>
      </c>
      <c r="F46" s="208" t="s">
        <v>198</v>
      </c>
      <c r="G46" s="209">
        <v>42419</v>
      </c>
      <c r="H46" s="210">
        <v>4200000</v>
      </c>
      <c r="I46" s="210">
        <v>4200000</v>
      </c>
      <c r="J46" s="211">
        <v>42564</v>
      </c>
      <c r="K46" s="210">
        <v>3374358.88</v>
      </c>
      <c r="L46" s="210">
        <v>3266666.56</v>
      </c>
      <c r="M46" s="212"/>
      <c r="N46" s="213" t="s">
        <v>43</v>
      </c>
      <c r="O46" s="214" t="s">
        <v>114</v>
      </c>
      <c r="P46" s="215">
        <v>3.5299999999999998E-2</v>
      </c>
      <c r="Q46" s="352">
        <v>0.118711</v>
      </c>
      <c r="R46" s="211">
        <v>42359</v>
      </c>
      <c r="S46" s="211"/>
      <c r="T46" s="216">
        <v>3650</v>
      </c>
      <c r="U46" s="211">
        <v>46085</v>
      </c>
      <c r="V46" s="217">
        <f t="shared" si="2"/>
        <v>107692.31999999983</v>
      </c>
      <c r="W46" s="218">
        <v>98497.99</v>
      </c>
      <c r="X46" s="219" t="s">
        <v>44</v>
      </c>
      <c r="Y46" s="220"/>
      <c r="Z46" s="220" t="s">
        <v>174</v>
      </c>
      <c r="AA46" s="221"/>
      <c r="AB46" s="222"/>
      <c r="AC46" s="223"/>
      <c r="AD46" s="207" t="s">
        <v>161</v>
      </c>
      <c r="AE46" s="224"/>
      <c r="AF46" s="225"/>
      <c r="AG46" s="226"/>
      <c r="AH46" s="225"/>
      <c r="AJ46" s="227"/>
    </row>
    <row r="47" spans="1:36" s="207" customFormat="1" ht="13">
      <c r="A47" s="206" t="s">
        <v>131</v>
      </c>
      <c r="B47" s="207" t="s">
        <v>146</v>
      </c>
      <c r="C47" s="206" t="s">
        <v>143</v>
      </c>
      <c r="D47" s="207" t="s">
        <v>221</v>
      </c>
      <c r="E47" s="207" t="s">
        <v>42</v>
      </c>
      <c r="F47" s="208" t="s">
        <v>199</v>
      </c>
      <c r="G47" s="209">
        <v>42419</v>
      </c>
      <c r="H47" s="210">
        <v>4500000</v>
      </c>
      <c r="I47" s="210">
        <v>4474469.1399999997</v>
      </c>
      <c r="J47" s="211">
        <v>42471</v>
      </c>
      <c r="K47" s="210">
        <v>3402572.24</v>
      </c>
      <c r="L47" s="210">
        <v>3287842.25</v>
      </c>
      <c r="M47" s="212"/>
      <c r="N47" s="213" t="s">
        <v>43</v>
      </c>
      <c r="O47" s="214" t="s">
        <v>200</v>
      </c>
      <c r="P47" s="215">
        <v>3.5200000000000002E-2</v>
      </c>
      <c r="Q47" s="352">
        <v>0.118672</v>
      </c>
      <c r="R47" s="211">
        <v>42725</v>
      </c>
      <c r="S47" s="211"/>
      <c r="T47" s="216">
        <v>3589</v>
      </c>
      <c r="U47" s="211">
        <v>46083</v>
      </c>
      <c r="V47" s="217">
        <f t="shared" si="2"/>
        <v>114729.99000000022</v>
      </c>
      <c r="W47" s="218">
        <v>99093.81</v>
      </c>
      <c r="X47" s="219" t="s">
        <v>44</v>
      </c>
      <c r="Y47" s="220" t="s">
        <v>44</v>
      </c>
      <c r="Z47" s="220" t="s">
        <v>174</v>
      </c>
      <c r="AA47" s="221"/>
      <c r="AB47" s="222"/>
      <c r="AC47" s="223"/>
      <c r="AD47" s="207" t="s">
        <v>161</v>
      </c>
      <c r="AE47" s="224"/>
      <c r="AF47" s="225"/>
      <c r="AG47" s="226"/>
      <c r="AH47" s="225"/>
      <c r="AJ47" s="227"/>
    </row>
    <row r="48" spans="1:36" s="207" customFormat="1" ht="13">
      <c r="A48" s="206" t="s">
        <v>132</v>
      </c>
      <c r="B48" s="207" t="s">
        <v>146</v>
      </c>
      <c r="C48" s="206" t="s">
        <v>201</v>
      </c>
      <c r="D48" s="207" t="s">
        <v>222</v>
      </c>
      <c r="E48" s="207" t="s">
        <v>42</v>
      </c>
      <c r="F48" s="208" t="s">
        <v>202</v>
      </c>
      <c r="G48" s="209">
        <v>42576</v>
      </c>
      <c r="H48" s="210">
        <v>50000000</v>
      </c>
      <c r="I48" s="210"/>
      <c r="J48" s="211"/>
      <c r="K48" s="210"/>
      <c r="L48" s="210"/>
      <c r="M48" s="212"/>
      <c r="N48" s="213" t="s">
        <v>43</v>
      </c>
      <c r="O48" s="214" t="s">
        <v>114</v>
      </c>
      <c r="P48" s="215">
        <v>1.49E-2</v>
      </c>
      <c r="Q48" s="352"/>
      <c r="R48" s="211">
        <v>42368</v>
      </c>
      <c r="S48" s="211"/>
      <c r="T48" s="216"/>
      <c r="U48" s="211"/>
      <c r="V48" s="217">
        <f t="shared" si="2"/>
        <v>0</v>
      </c>
      <c r="W48" s="218">
        <v>0</v>
      </c>
      <c r="X48" s="219" t="s">
        <v>44</v>
      </c>
      <c r="Y48" s="220" t="s">
        <v>44</v>
      </c>
      <c r="Z48" s="220" t="s">
        <v>174</v>
      </c>
      <c r="AA48" s="221"/>
      <c r="AB48" s="222"/>
      <c r="AC48" s="223"/>
      <c r="AD48" s="207" t="s">
        <v>161</v>
      </c>
      <c r="AE48" s="224"/>
      <c r="AF48" s="225"/>
      <c r="AG48" s="226"/>
      <c r="AH48" s="225"/>
      <c r="AJ48" s="227"/>
    </row>
    <row r="49" spans="1:36" s="207" customFormat="1" ht="13">
      <c r="A49" s="206" t="s">
        <v>238</v>
      </c>
      <c r="B49" s="207" t="s">
        <v>146</v>
      </c>
      <c r="C49" s="206" t="s">
        <v>163</v>
      </c>
      <c r="D49" s="207" t="s">
        <v>221</v>
      </c>
      <c r="E49" s="207" t="s">
        <v>42</v>
      </c>
      <c r="F49" s="208" t="s">
        <v>225</v>
      </c>
      <c r="G49" s="209">
        <v>42823</v>
      </c>
      <c r="H49" s="210">
        <v>9446749.2300000004</v>
      </c>
      <c r="I49" s="210">
        <v>8478262.5700000003</v>
      </c>
      <c r="J49" s="211"/>
      <c r="K49" s="210">
        <v>8085750.4199999999</v>
      </c>
      <c r="L49" s="210">
        <v>7850243.1299999999</v>
      </c>
      <c r="M49" s="212"/>
      <c r="N49" s="213" t="s">
        <v>43</v>
      </c>
      <c r="O49" s="214" t="s">
        <v>114</v>
      </c>
      <c r="P49" s="215">
        <v>3.0300000000000001E-2</v>
      </c>
      <c r="Q49" s="352">
        <v>0.11587500000000001</v>
      </c>
      <c r="R49" s="211">
        <v>42722</v>
      </c>
      <c r="S49" s="211"/>
      <c r="T49" s="216">
        <v>3652</v>
      </c>
      <c r="U49" s="211">
        <v>46475</v>
      </c>
      <c r="V49" s="217">
        <f t="shared" si="2"/>
        <v>235507.29000000004</v>
      </c>
      <c r="W49" s="218">
        <v>229420.2</v>
      </c>
      <c r="X49" s="219" t="s">
        <v>228</v>
      </c>
      <c r="Y49" s="220" t="s">
        <v>228</v>
      </c>
      <c r="Z49" s="220"/>
      <c r="AA49" s="221"/>
      <c r="AB49" s="222"/>
      <c r="AC49" s="223"/>
      <c r="AD49" s="207" t="s">
        <v>229</v>
      </c>
      <c r="AE49" s="224"/>
      <c r="AF49" s="225"/>
      <c r="AG49" s="226"/>
      <c r="AH49" s="225"/>
      <c r="AJ49" s="227"/>
    </row>
    <row r="50" spans="1:36" s="207" customFormat="1" ht="13">
      <c r="A50" s="206" t="s">
        <v>239</v>
      </c>
      <c r="B50" s="207" t="s">
        <v>146</v>
      </c>
      <c r="C50" s="206" t="s">
        <v>223</v>
      </c>
      <c r="D50" s="207" t="s">
        <v>221</v>
      </c>
      <c r="E50" s="207" t="s">
        <v>42</v>
      </c>
      <c r="F50" s="208" t="s">
        <v>226</v>
      </c>
      <c r="G50" s="209">
        <v>42823</v>
      </c>
      <c r="H50" s="210">
        <v>7100000</v>
      </c>
      <c r="I50" s="210">
        <v>7100000</v>
      </c>
      <c r="J50" s="211"/>
      <c r="K50" s="210">
        <v>6068376.0800000001</v>
      </c>
      <c r="L50" s="210">
        <v>5886324.7999999998</v>
      </c>
      <c r="M50" s="212"/>
      <c r="N50" s="213" t="s">
        <v>43</v>
      </c>
      <c r="O50" s="214" t="s">
        <v>114</v>
      </c>
      <c r="P50" s="215">
        <v>3.3099999999999997E-2</v>
      </c>
      <c r="Q50" s="352">
        <v>0.1168</v>
      </c>
      <c r="R50" s="211">
        <v>42688</v>
      </c>
      <c r="S50" s="211"/>
      <c r="T50" s="216">
        <v>3652</v>
      </c>
      <c r="U50" s="211">
        <v>46475</v>
      </c>
      <c r="V50" s="217">
        <f t="shared" si="2"/>
        <v>182051.28000000026</v>
      </c>
      <c r="W50" s="218">
        <v>174564.33</v>
      </c>
      <c r="X50" s="219" t="s">
        <v>228</v>
      </c>
      <c r="Y50" s="220" t="s">
        <v>228</v>
      </c>
      <c r="Z50" s="220"/>
      <c r="AA50" s="221"/>
      <c r="AB50" s="222"/>
      <c r="AC50" s="223"/>
      <c r="AD50" s="207" t="s">
        <v>161</v>
      </c>
      <c r="AE50" s="224"/>
      <c r="AF50" s="225"/>
      <c r="AG50" s="226"/>
      <c r="AH50" s="225"/>
      <c r="AJ50" s="227"/>
    </row>
    <row r="51" spans="1:36" s="207" customFormat="1" ht="13">
      <c r="A51" s="206" t="s">
        <v>240</v>
      </c>
      <c r="B51" s="207" t="s">
        <v>146</v>
      </c>
      <c r="C51" s="206" t="s">
        <v>224</v>
      </c>
      <c r="D51" s="207" t="s">
        <v>221</v>
      </c>
      <c r="E51" s="207" t="s">
        <v>42</v>
      </c>
      <c r="F51" s="208" t="s">
        <v>227</v>
      </c>
      <c r="G51" s="209">
        <v>42823</v>
      </c>
      <c r="H51" s="210">
        <v>7899528</v>
      </c>
      <c r="I51" s="210">
        <v>7899528</v>
      </c>
      <c r="J51" s="211"/>
      <c r="K51" s="210">
        <v>6751733.3899999997</v>
      </c>
      <c r="L51" s="210">
        <v>6549181.4000000004</v>
      </c>
      <c r="M51" s="212"/>
      <c r="N51" s="213" t="s">
        <v>43</v>
      </c>
      <c r="O51" s="214" t="s">
        <v>114</v>
      </c>
      <c r="P51" s="215">
        <v>2.8899999999999999E-2</v>
      </c>
      <c r="Q51" s="352">
        <v>0.112425</v>
      </c>
      <c r="R51" s="211">
        <v>42661</v>
      </c>
      <c r="S51" s="211"/>
      <c r="T51" s="216">
        <v>3652</v>
      </c>
      <c r="U51" s="211">
        <v>46475</v>
      </c>
      <c r="V51" s="217">
        <f t="shared" si="2"/>
        <v>202551.98999999929</v>
      </c>
      <c r="W51" s="218">
        <v>186451.62</v>
      </c>
      <c r="X51" s="219" t="s">
        <v>228</v>
      </c>
      <c r="Y51" s="220" t="s">
        <v>228</v>
      </c>
      <c r="Z51" s="220"/>
      <c r="AA51" s="221"/>
      <c r="AB51" s="222"/>
      <c r="AC51" s="223"/>
      <c r="AD51" s="207" t="s">
        <v>161</v>
      </c>
      <c r="AE51" s="224"/>
      <c r="AF51" s="225"/>
      <c r="AG51" s="226"/>
      <c r="AH51" s="225"/>
      <c r="AJ51" s="227"/>
    </row>
    <row r="52" spans="1:36" s="236" customFormat="1">
      <c r="A52" s="257" t="s">
        <v>51</v>
      </c>
      <c r="B52" s="231"/>
      <c r="C52" s="231"/>
      <c r="D52" s="231"/>
      <c r="E52" s="231"/>
      <c r="F52" s="231"/>
      <c r="G52" s="231"/>
      <c r="H52" s="231">
        <f>SUM(H25:H51 )</f>
        <v>816625792.88000011</v>
      </c>
      <c r="I52" s="231">
        <f>SUM(I25:I51 )</f>
        <v>731253140.28999996</v>
      </c>
      <c r="J52" s="231"/>
      <c r="K52" s="231">
        <f>SUM(K25:K51 )</f>
        <v>300705597.66000003</v>
      </c>
      <c r="L52" s="231">
        <f>SUM(L25:L51 )</f>
        <v>276754822.28999996</v>
      </c>
      <c r="M52" s="232"/>
      <c r="N52" s="231"/>
      <c r="O52" s="231"/>
      <c r="P52" s="232"/>
      <c r="Q52" s="353"/>
      <c r="R52" s="231"/>
      <c r="S52" s="231"/>
      <c r="T52" s="231"/>
      <c r="U52" s="231"/>
      <c r="V52" s="231">
        <f>SUM(V25:V51 )</f>
        <v>23950775.370000001</v>
      </c>
      <c r="W52" s="231">
        <f>SUM(W25:W51 )</f>
        <v>8017559.1800000006</v>
      </c>
      <c r="X52" s="258"/>
      <c r="Y52" s="231"/>
      <c r="Z52" s="231"/>
      <c r="AA52" s="234"/>
      <c r="AB52" s="231"/>
      <c r="AC52" s="231">
        <f>SUM(AC25:AC51)</f>
        <v>0</v>
      </c>
      <c r="AD52" s="231"/>
      <c r="AE52" s="231"/>
      <c r="AF52" s="231"/>
      <c r="AG52" s="231">
        <f>SUM(AG25:AG51)</f>
        <v>0</v>
      </c>
      <c r="AH52" s="231"/>
      <c r="AI52" s="231"/>
      <c r="AJ52" s="235">
        <f>SUM(AJ25:AJ51)</f>
        <v>0</v>
      </c>
    </row>
    <row r="53" spans="1:36">
      <c r="A53" s="120"/>
      <c r="B53" s="120"/>
      <c r="C53" s="259"/>
      <c r="D53" s="120"/>
      <c r="E53" s="120"/>
      <c r="F53" s="121"/>
      <c r="G53" s="122"/>
      <c r="H53" s="158"/>
      <c r="I53" s="158"/>
      <c r="J53" s="117"/>
      <c r="K53" s="158"/>
      <c r="L53" s="158"/>
      <c r="M53" s="124"/>
      <c r="N53" s="121"/>
      <c r="O53" s="121"/>
      <c r="P53" s="124"/>
      <c r="Q53" s="355"/>
      <c r="R53" s="117"/>
      <c r="S53" s="117"/>
      <c r="T53" s="121"/>
      <c r="U53" s="117"/>
      <c r="V53" s="158"/>
      <c r="W53" s="158"/>
      <c r="X53" s="260"/>
      <c r="Y53" s="261"/>
      <c r="Z53" s="261"/>
      <c r="AA53" s="252"/>
      <c r="AB53" s="120"/>
      <c r="AC53" s="123"/>
      <c r="AD53" s="120"/>
      <c r="AE53" s="262"/>
      <c r="AF53" s="125"/>
      <c r="AG53" s="118"/>
      <c r="AH53" s="262"/>
      <c r="AI53" s="126"/>
      <c r="AJ53" s="118"/>
    </row>
    <row r="54" spans="1:36" s="207" customFormat="1" ht="13">
      <c r="A54" s="206" t="s">
        <v>41</v>
      </c>
      <c r="B54" s="207" t="s">
        <v>146</v>
      </c>
      <c r="C54" s="206"/>
      <c r="F54" s="208"/>
      <c r="G54" s="209"/>
      <c r="H54" s="210"/>
      <c r="I54" s="210"/>
      <c r="J54" s="211"/>
      <c r="K54" s="210"/>
      <c r="L54" s="210"/>
      <c r="M54" s="212"/>
      <c r="N54" s="213"/>
      <c r="O54" s="214"/>
      <c r="P54" s="215"/>
      <c r="Q54" s="352"/>
      <c r="R54" s="211"/>
      <c r="S54" s="211"/>
      <c r="T54" s="216"/>
      <c r="U54" s="211"/>
      <c r="V54" s="217"/>
      <c r="W54" s="218"/>
      <c r="X54" s="219"/>
      <c r="Y54" s="220"/>
      <c r="Z54" s="220"/>
      <c r="AA54" s="221"/>
      <c r="AB54" s="222"/>
      <c r="AC54" s="223"/>
      <c r="AE54" s="224"/>
      <c r="AF54" s="225"/>
      <c r="AG54" s="226"/>
      <c r="AH54" s="225"/>
      <c r="AJ54" s="227"/>
    </row>
    <row r="55" spans="1:36" s="207" customFormat="1" ht="13">
      <c r="A55" s="206" t="s">
        <v>45</v>
      </c>
      <c r="B55" s="207" t="s">
        <v>146</v>
      </c>
      <c r="C55" s="206"/>
      <c r="F55" s="208"/>
      <c r="G55" s="209"/>
      <c r="H55" s="210"/>
      <c r="I55" s="210"/>
      <c r="J55" s="211"/>
      <c r="K55" s="210"/>
      <c r="L55" s="210"/>
      <c r="M55" s="212"/>
      <c r="N55" s="213"/>
      <c r="O55" s="214"/>
      <c r="P55" s="215"/>
      <c r="Q55" s="352"/>
      <c r="R55" s="211"/>
      <c r="S55" s="211"/>
      <c r="T55" s="216"/>
      <c r="U55" s="211"/>
      <c r="V55" s="217"/>
      <c r="W55" s="218"/>
      <c r="X55" s="219"/>
      <c r="Y55" s="220"/>
      <c r="Z55" s="220"/>
      <c r="AA55" s="221"/>
      <c r="AB55" s="222"/>
      <c r="AC55" s="223"/>
      <c r="AE55" s="224"/>
      <c r="AF55" s="225"/>
      <c r="AG55" s="226"/>
      <c r="AH55" s="225"/>
      <c r="AJ55" s="227"/>
    </row>
    <row r="56" spans="1:36" s="207" customFormat="1" ht="13">
      <c r="A56" s="206" t="s">
        <v>46</v>
      </c>
      <c r="B56" s="207" t="s">
        <v>146</v>
      </c>
      <c r="C56" s="206"/>
      <c r="F56" s="208"/>
      <c r="G56" s="209"/>
      <c r="H56" s="210"/>
      <c r="I56" s="210"/>
      <c r="J56" s="211"/>
      <c r="K56" s="210"/>
      <c r="L56" s="210"/>
      <c r="M56" s="212"/>
      <c r="N56" s="213"/>
      <c r="O56" s="214"/>
      <c r="P56" s="215"/>
      <c r="Q56" s="352"/>
      <c r="R56" s="211"/>
      <c r="S56" s="211"/>
      <c r="T56" s="216"/>
      <c r="U56" s="211"/>
      <c r="V56" s="217"/>
      <c r="W56" s="218"/>
      <c r="X56" s="219"/>
      <c r="Y56" s="220"/>
      <c r="Z56" s="220"/>
      <c r="AA56" s="221"/>
      <c r="AB56" s="222"/>
      <c r="AC56" s="223"/>
      <c r="AE56" s="224"/>
      <c r="AF56" s="225"/>
      <c r="AG56" s="226"/>
      <c r="AH56" s="225"/>
      <c r="AJ56" s="227"/>
    </row>
    <row r="57" spans="1:36" s="236" customFormat="1">
      <c r="A57" s="257" t="s">
        <v>52</v>
      </c>
      <c r="B57" s="231"/>
      <c r="C57" s="231"/>
      <c r="D57" s="231"/>
      <c r="E57" s="231"/>
      <c r="F57" s="231"/>
      <c r="G57" s="231"/>
      <c r="H57" s="231">
        <f>SUM(H54:H56 )</f>
        <v>0</v>
      </c>
      <c r="I57" s="231">
        <f>SUM(I54:I56 )</f>
        <v>0</v>
      </c>
      <c r="J57" s="231"/>
      <c r="K57" s="231">
        <f>SUM(K54:K56 )</f>
        <v>0</v>
      </c>
      <c r="L57" s="231">
        <f>SUM(L54:L56 )</f>
        <v>0</v>
      </c>
      <c r="M57" s="232"/>
      <c r="N57" s="231"/>
      <c r="O57" s="231"/>
      <c r="P57" s="232"/>
      <c r="Q57" s="353"/>
      <c r="R57" s="231"/>
      <c r="S57" s="231"/>
      <c r="T57" s="231"/>
      <c r="U57" s="231"/>
      <c r="V57" s="231">
        <f>SUM(V53:V53 )</f>
        <v>0</v>
      </c>
      <c r="W57" s="231">
        <f>SUM(W53:W53 )</f>
        <v>0</v>
      </c>
      <c r="X57" s="258"/>
      <c r="Y57" s="231"/>
      <c r="Z57" s="231"/>
      <c r="AA57" s="234"/>
      <c r="AB57" s="231"/>
      <c r="AC57" s="231">
        <f>SUM(AC53:AC53 )</f>
        <v>0</v>
      </c>
      <c r="AD57" s="231"/>
      <c r="AE57" s="231"/>
      <c r="AF57" s="231"/>
      <c r="AG57" s="231">
        <f>SUM(AG54:AG56 )</f>
        <v>0</v>
      </c>
      <c r="AH57" s="231"/>
      <c r="AI57" s="231"/>
      <c r="AJ57" s="235">
        <f>SUM(AJ54:AJ56 )</f>
        <v>0</v>
      </c>
    </row>
    <row r="58" spans="1:36">
      <c r="A58" s="120"/>
      <c r="B58" s="120"/>
      <c r="C58" s="120"/>
      <c r="D58" s="120"/>
      <c r="E58" s="120"/>
      <c r="F58" s="121"/>
      <c r="G58" s="127"/>
      <c r="H58" s="158"/>
      <c r="I58" s="158"/>
      <c r="J58" s="127"/>
      <c r="K58" s="158"/>
      <c r="L58" s="245"/>
      <c r="M58" s="124"/>
      <c r="N58" s="121"/>
      <c r="O58" s="121"/>
      <c r="P58" s="124"/>
      <c r="Q58" s="355"/>
      <c r="R58" s="127"/>
      <c r="S58" s="127"/>
      <c r="T58" s="121"/>
      <c r="U58" s="127"/>
      <c r="V58" s="158"/>
      <c r="W58" s="158"/>
      <c r="X58" s="128"/>
      <c r="Y58" s="262"/>
      <c r="Z58" s="262"/>
      <c r="AA58" s="263"/>
      <c r="AB58" s="120"/>
      <c r="AC58" s="123"/>
      <c r="AD58" s="120"/>
      <c r="AE58" s="262"/>
      <c r="AF58" s="262"/>
      <c r="AG58" s="264"/>
      <c r="AH58" s="262"/>
      <c r="AI58" s="120"/>
      <c r="AJ58" s="118"/>
    </row>
    <row r="59" spans="1:36" s="207" customFormat="1" ht="13">
      <c r="A59" s="206" t="s">
        <v>41</v>
      </c>
      <c r="B59" s="207" t="s">
        <v>146</v>
      </c>
      <c r="C59" s="206" t="s">
        <v>203</v>
      </c>
      <c r="D59" s="207" t="s">
        <v>221</v>
      </c>
      <c r="E59" s="207" t="s">
        <v>204</v>
      </c>
      <c r="F59" s="208" t="s">
        <v>205</v>
      </c>
      <c r="G59" s="209">
        <v>38280</v>
      </c>
      <c r="H59" s="210">
        <v>20500000</v>
      </c>
      <c r="I59" s="210">
        <v>20500000</v>
      </c>
      <c r="J59" s="211">
        <v>38429</v>
      </c>
      <c r="K59" s="210">
        <v>8786164.7999999989</v>
      </c>
      <c r="L59" s="210">
        <v>8530209.4199999962</v>
      </c>
      <c r="M59" s="212"/>
      <c r="N59" s="213" t="s">
        <v>206</v>
      </c>
      <c r="O59" s="214" t="s">
        <v>114</v>
      </c>
      <c r="P59" s="215">
        <v>5.6528000000000002E-2</v>
      </c>
      <c r="Q59" s="352"/>
      <c r="R59" s="211">
        <v>38271</v>
      </c>
      <c r="S59" s="211"/>
      <c r="T59" s="216">
        <v>7300</v>
      </c>
      <c r="U59" s="211">
        <v>46477</v>
      </c>
      <c r="V59" s="217">
        <f>+K59-L59</f>
        <v>255955.38000000268</v>
      </c>
      <c r="W59" s="218">
        <v>117993.77</v>
      </c>
      <c r="X59" s="219" t="s">
        <v>44</v>
      </c>
      <c r="Y59" s="220" t="s">
        <v>44</v>
      </c>
      <c r="Z59" s="220"/>
      <c r="AA59" s="221"/>
      <c r="AB59" s="222"/>
      <c r="AC59" s="223"/>
      <c r="AD59" s="207" t="s">
        <v>161</v>
      </c>
      <c r="AE59" s="224"/>
      <c r="AF59" s="225"/>
      <c r="AG59" s="226"/>
      <c r="AH59" s="225"/>
      <c r="AJ59" s="227"/>
    </row>
    <row r="60" spans="1:36" s="207" customFormat="1" ht="13">
      <c r="A60" s="206" t="s">
        <v>45</v>
      </c>
      <c r="B60" s="207" t="s">
        <v>146</v>
      </c>
      <c r="C60" s="206" t="s">
        <v>207</v>
      </c>
      <c r="D60" s="207" t="s">
        <v>221</v>
      </c>
      <c r="E60" s="207" t="s">
        <v>133</v>
      </c>
      <c r="F60" s="208" t="s">
        <v>208</v>
      </c>
      <c r="G60" s="209">
        <v>39640</v>
      </c>
      <c r="H60" s="210">
        <v>5000000</v>
      </c>
      <c r="I60" s="210">
        <v>5000000</v>
      </c>
      <c r="J60" s="211">
        <v>39646</v>
      </c>
      <c r="K60" s="210">
        <v>0</v>
      </c>
      <c r="L60" s="210"/>
      <c r="M60" s="212"/>
      <c r="N60" s="213" t="s">
        <v>43</v>
      </c>
      <c r="O60" s="214" t="s">
        <v>114</v>
      </c>
      <c r="P60" s="215">
        <v>3.0000000000000001E-3</v>
      </c>
      <c r="Q60" s="352"/>
      <c r="R60" s="211">
        <v>39631</v>
      </c>
      <c r="S60" s="211"/>
      <c r="T60" s="216"/>
      <c r="U60" s="211">
        <v>43283</v>
      </c>
      <c r="V60" s="217">
        <f t="shared" ref="V60:V61" si="3">+K60-L60</f>
        <v>0</v>
      </c>
      <c r="W60" s="218"/>
      <c r="X60" s="219" t="s">
        <v>44</v>
      </c>
      <c r="Y60" s="220" t="s">
        <v>44</v>
      </c>
      <c r="Z60" s="220"/>
      <c r="AA60" s="221"/>
      <c r="AB60" s="222"/>
      <c r="AC60" s="223"/>
      <c r="AD60" s="207" t="s">
        <v>161</v>
      </c>
      <c r="AE60" s="224"/>
      <c r="AF60" s="225"/>
      <c r="AG60" s="226"/>
      <c r="AH60" s="225"/>
      <c r="AJ60" s="227"/>
    </row>
    <row r="61" spans="1:36" s="207" customFormat="1" ht="13">
      <c r="A61" s="206" t="s">
        <v>46</v>
      </c>
      <c r="B61" s="207" t="s">
        <v>146</v>
      </c>
      <c r="C61" s="206" t="s">
        <v>209</v>
      </c>
      <c r="D61" s="207" t="s">
        <v>221</v>
      </c>
      <c r="E61" s="207" t="s">
        <v>204</v>
      </c>
      <c r="F61" s="208" t="s">
        <v>210</v>
      </c>
      <c r="G61" s="209">
        <v>38352</v>
      </c>
      <c r="H61" s="210">
        <v>26500000</v>
      </c>
      <c r="I61" s="210">
        <v>26500000</v>
      </c>
      <c r="J61" s="211">
        <v>38939</v>
      </c>
      <c r="K61" s="210">
        <v>11653905</v>
      </c>
      <c r="L61" s="210">
        <v>11285820</v>
      </c>
      <c r="M61" s="212"/>
      <c r="N61" s="213" t="s">
        <v>206</v>
      </c>
      <c r="O61" s="214" t="s">
        <v>114</v>
      </c>
      <c r="P61" s="215">
        <v>6.7799999999999999E-2</v>
      </c>
      <c r="Q61" s="352"/>
      <c r="R61" s="211">
        <v>37986</v>
      </c>
      <c r="S61" s="211"/>
      <c r="T61" s="216">
        <v>7300</v>
      </c>
      <c r="U61" s="211">
        <v>46265</v>
      </c>
      <c r="V61" s="217">
        <f t="shared" si="3"/>
        <v>368085</v>
      </c>
      <c r="W61" s="218">
        <v>199797.43</v>
      </c>
      <c r="X61" s="219" t="s">
        <v>44</v>
      </c>
      <c r="Y61" s="220" t="s">
        <v>44</v>
      </c>
      <c r="Z61" s="220"/>
      <c r="AA61" s="221"/>
      <c r="AB61" s="222"/>
      <c r="AC61" s="223"/>
      <c r="AD61" s="207" t="s">
        <v>161</v>
      </c>
      <c r="AE61" s="224"/>
      <c r="AF61" s="225"/>
      <c r="AG61" s="226"/>
      <c r="AH61" s="225"/>
      <c r="AJ61" s="227"/>
    </row>
    <row r="62" spans="1:36" s="236" customFormat="1">
      <c r="A62" s="257" t="s">
        <v>53</v>
      </c>
      <c r="B62" s="231"/>
      <c r="C62" s="231"/>
      <c r="D62" s="231"/>
      <c r="E62" s="231"/>
      <c r="F62" s="231"/>
      <c r="G62" s="231"/>
      <c r="H62" s="231">
        <f>SUM(H59:H61 )</f>
        <v>52000000</v>
      </c>
      <c r="I62" s="231">
        <f>SUM(I59:I61 )</f>
        <v>52000000</v>
      </c>
      <c r="J62" s="231"/>
      <c r="K62" s="231">
        <f>SUM(K59:K61 )</f>
        <v>20440069.799999997</v>
      </c>
      <c r="L62" s="231">
        <f>SUM(L59:L61 )</f>
        <v>19816029.419999994</v>
      </c>
      <c r="M62" s="232"/>
      <c r="N62" s="231"/>
      <c r="O62" s="231"/>
      <c r="P62" s="232"/>
      <c r="Q62" s="353"/>
      <c r="R62" s="231"/>
      <c r="S62" s="231"/>
      <c r="T62" s="231"/>
      <c r="U62" s="231"/>
      <c r="V62" s="231">
        <f>SUM(V59:V61 )</f>
        <v>624040.38000000268</v>
      </c>
      <c r="W62" s="231">
        <f>SUM(W59:W61 )</f>
        <v>317791.2</v>
      </c>
      <c r="X62" s="258"/>
      <c r="Y62" s="231"/>
      <c r="Z62" s="231"/>
      <c r="AA62" s="234"/>
      <c r="AB62" s="231"/>
      <c r="AC62" s="231">
        <f>SUM(AC59:AC61 )</f>
        <v>0</v>
      </c>
      <c r="AD62" s="231"/>
      <c r="AE62" s="231"/>
      <c r="AF62" s="231"/>
      <c r="AG62" s="231">
        <f>SUM(AG59:AG61 )</f>
        <v>0</v>
      </c>
      <c r="AH62" s="231"/>
      <c r="AI62" s="231"/>
      <c r="AJ62" s="235">
        <f>SUM(AJ59:AJ61 )</f>
        <v>0</v>
      </c>
    </row>
    <row r="63" spans="1:36">
      <c r="A63" s="120"/>
      <c r="B63" s="120"/>
      <c r="C63" s="120"/>
      <c r="D63" s="120"/>
      <c r="E63" s="120"/>
      <c r="F63" s="121"/>
      <c r="G63" s="127"/>
      <c r="H63" s="158"/>
      <c r="I63" s="158"/>
      <c r="J63" s="127"/>
      <c r="K63" s="158"/>
      <c r="L63" s="245"/>
      <c r="M63" s="124"/>
      <c r="N63" s="121"/>
      <c r="O63" s="121"/>
      <c r="P63" s="124"/>
      <c r="Q63" s="355"/>
      <c r="R63" s="127"/>
      <c r="S63" s="127"/>
      <c r="T63" s="121"/>
      <c r="U63" s="127"/>
      <c r="V63" s="158"/>
      <c r="W63" s="158"/>
      <c r="X63" s="128"/>
      <c r="Y63" s="262"/>
      <c r="Z63" s="262"/>
      <c r="AA63" s="263"/>
      <c r="AB63" s="120"/>
      <c r="AC63" s="123"/>
      <c r="AD63" s="120"/>
      <c r="AE63" s="262"/>
      <c r="AF63" s="262"/>
      <c r="AG63" s="264"/>
      <c r="AH63" s="262"/>
      <c r="AI63" s="120"/>
      <c r="AJ63" s="118"/>
    </row>
    <row r="64" spans="1:36" s="207" customFormat="1" ht="13">
      <c r="A64" s="206" t="s">
        <v>41</v>
      </c>
      <c r="B64" s="207" t="s">
        <v>146</v>
      </c>
      <c r="C64" s="206"/>
      <c r="F64" s="208"/>
      <c r="G64" s="209"/>
      <c r="H64" s="210"/>
      <c r="I64" s="210"/>
      <c r="J64" s="211"/>
      <c r="K64" s="210"/>
      <c r="L64" s="210"/>
      <c r="M64" s="212"/>
      <c r="N64" s="213"/>
      <c r="O64" s="214"/>
      <c r="P64" s="215"/>
      <c r="Q64" s="352"/>
      <c r="R64" s="211"/>
      <c r="S64" s="211"/>
      <c r="T64" s="216"/>
      <c r="U64" s="211"/>
      <c r="V64" s="217"/>
      <c r="W64" s="218"/>
      <c r="X64" s="219"/>
      <c r="Y64" s="220"/>
      <c r="Z64" s="220"/>
      <c r="AA64" s="221"/>
      <c r="AB64" s="222"/>
      <c r="AC64" s="223"/>
      <c r="AE64" s="224"/>
      <c r="AF64" s="225"/>
      <c r="AG64" s="226"/>
      <c r="AH64" s="225"/>
      <c r="AJ64" s="227"/>
    </row>
    <row r="65" spans="1:36" s="207" customFormat="1" ht="13">
      <c r="A65" s="206" t="s">
        <v>45</v>
      </c>
      <c r="B65" s="207" t="s">
        <v>146</v>
      </c>
      <c r="C65" s="206"/>
      <c r="F65" s="208"/>
      <c r="G65" s="209"/>
      <c r="H65" s="210"/>
      <c r="I65" s="210"/>
      <c r="J65" s="211"/>
      <c r="K65" s="210"/>
      <c r="L65" s="210"/>
      <c r="M65" s="212"/>
      <c r="N65" s="213"/>
      <c r="O65" s="214"/>
      <c r="P65" s="215"/>
      <c r="Q65" s="352"/>
      <c r="R65" s="211"/>
      <c r="S65" s="211"/>
      <c r="T65" s="216"/>
      <c r="U65" s="211"/>
      <c r="V65" s="217"/>
      <c r="W65" s="218"/>
      <c r="X65" s="219"/>
      <c r="Y65" s="220"/>
      <c r="Z65" s="220"/>
      <c r="AA65" s="221"/>
      <c r="AB65" s="222"/>
      <c r="AC65" s="223"/>
      <c r="AE65" s="224"/>
      <c r="AF65" s="225"/>
      <c r="AG65" s="226"/>
      <c r="AH65" s="225"/>
      <c r="AJ65" s="227"/>
    </row>
    <row r="66" spans="1:36" s="207" customFormat="1" ht="13">
      <c r="A66" s="206" t="s">
        <v>46</v>
      </c>
      <c r="B66" s="207" t="s">
        <v>146</v>
      </c>
      <c r="C66" s="206"/>
      <c r="F66" s="208"/>
      <c r="G66" s="209"/>
      <c r="H66" s="210"/>
      <c r="I66" s="210"/>
      <c r="J66" s="211"/>
      <c r="K66" s="210"/>
      <c r="L66" s="210"/>
      <c r="M66" s="212"/>
      <c r="N66" s="213"/>
      <c r="O66" s="214"/>
      <c r="P66" s="215"/>
      <c r="Q66" s="352"/>
      <c r="R66" s="211"/>
      <c r="S66" s="211"/>
      <c r="T66" s="216"/>
      <c r="U66" s="211"/>
      <c r="V66" s="217"/>
      <c r="W66" s="218"/>
      <c r="X66" s="219"/>
      <c r="Y66" s="220"/>
      <c r="Z66" s="220"/>
      <c r="AA66" s="221"/>
      <c r="AB66" s="222"/>
      <c r="AC66" s="223"/>
      <c r="AE66" s="224"/>
      <c r="AF66" s="225"/>
      <c r="AG66" s="226"/>
      <c r="AH66" s="225"/>
      <c r="AJ66" s="227"/>
    </row>
    <row r="67" spans="1:36" s="236" customFormat="1">
      <c r="A67" s="257" t="s">
        <v>54</v>
      </c>
      <c r="B67" s="231"/>
      <c r="C67" s="231"/>
      <c r="D67" s="231"/>
      <c r="E67" s="231"/>
      <c r="F67" s="231"/>
      <c r="G67" s="231"/>
      <c r="H67" s="231">
        <f>SUM(H63:H63 )</f>
        <v>0</v>
      </c>
      <c r="I67" s="231">
        <f>SUM(I63:I63 )</f>
        <v>0</v>
      </c>
      <c r="J67" s="231"/>
      <c r="K67" s="231">
        <f>SUM(K63:K63 )</f>
        <v>0</v>
      </c>
      <c r="L67" s="231">
        <f>SUM(L63:L63 )</f>
        <v>0</v>
      </c>
      <c r="M67" s="232"/>
      <c r="N67" s="231"/>
      <c r="O67" s="231"/>
      <c r="P67" s="232"/>
      <c r="Q67" s="353"/>
      <c r="R67" s="231"/>
      <c r="S67" s="231"/>
      <c r="T67" s="231"/>
      <c r="U67" s="231"/>
      <c r="V67" s="231">
        <f>SUM(V63:V63 )</f>
        <v>0</v>
      </c>
      <c r="W67" s="231">
        <f>SUM(W63:W63 )</f>
        <v>0</v>
      </c>
      <c r="X67" s="258"/>
      <c r="Y67" s="231"/>
      <c r="Z67" s="231"/>
      <c r="AA67" s="234"/>
      <c r="AB67" s="231"/>
      <c r="AC67" s="231">
        <f>SUM(AC63:AC63 )</f>
        <v>0</v>
      </c>
      <c r="AD67" s="231"/>
      <c r="AE67" s="231"/>
      <c r="AF67" s="231"/>
      <c r="AG67" s="231">
        <f>SUM(AG63:AG63 )</f>
        <v>0</v>
      </c>
      <c r="AH67" s="231"/>
      <c r="AI67" s="231"/>
      <c r="AJ67" s="235">
        <f>SUM(AJ63:AJ63 )</f>
        <v>0</v>
      </c>
    </row>
    <row r="68" spans="1:36">
      <c r="A68" s="120"/>
      <c r="B68" s="120"/>
      <c r="C68" s="120" t="s">
        <v>55</v>
      </c>
      <c r="D68" s="120"/>
      <c r="E68" s="120"/>
      <c r="F68" s="121"/>
      <c r="G68" s="127"/>
      <c r="H68" s="158"/>
      <c r="I68" s="158"/>
      <c r="J68" s="127"/>
      <c r="K68" s="158"/>
      <c r="L68" s="245"/>
      <c r="M68" s="124"/>
      <c r="N68" s="121"/>
      <c r="O68" s="121"/>
      <c r="P68" s="124"/>
      <c r="Q68" s="355"/>
      <c r="R68" s="127"/>
      <c r="S68" s="127"/>
      <c r="T68" s="121"/>
      <c r="U68" s="127"/>
      <c r="V68" s="158"/>
      <c r="W68" s="158"/>
      <c r="X68" s="128"/>
      <c r="Y68" s="262"/>
      <c r="Z68" s="262"/>
      <c r="AA68" s="263"/>
      <c r="AB68" s="120"/>
      <c r="AC68" s="123"/>
      <c r="AD68" s="120"/>
      <c r="AE68" s="262"/>
      <c r="AF68" s="262"/>
      <c r="AG68" s="264"/>
      <c r="AH68" s="262"/>
      <c r="AI68" s="120"/>
      <c r="AJ68" s="118"/>
    </row>
    <row r="69" spans="1:36" s="236" customFormat="1">
      <c r="A69" s="265" t="s">
        <v>56</v>
      </c>
      <c r="B69" s="266"/>
      <c r="C69" s="266"/>
      <c r="D69" s="266"/>
      <c r="E69" s="266"/>
      <c r="F69" s="266"/>
      <c r="G69" s="266"/>
      <c r="H69" s="266">
        <f>H23+H52+H57+H62+H67</f>
        <v>74394890958.180008</v>
      </c>
      <c r="I69" s="266">
        <f>I23+I52+I57+I62+I67</f>
        <v>74078871633.417984</v>
      </c>
      <c r="J69" s="266"/>
      <c r="K69" s="266">
        <f>K23+K52+K57+K62+K67</f>
        <v>36397434423.444366</v>
      </c>
      <c r="L69" s="266">
        <f>L23+L52+L57+L62+L67</f>
        <v>36848763176.221237</v>
      </c>
      <c r="M69" s="267"/>
      <c r="N69" s="266"/>
      <c r="O69" s="266"/>
      <c r="P69" s="267"/>
      <c r="Q69" s="356"/>
      <c r="R69" s="266"/>
      <c r="S69" s="266"/>
      <c r="T69" s="266"/>
      <c r="U69" s="266"/>
      <c r="V69" s="266">
        <f>V23+V52+V57+V62+V67</f>
        <v>36104670845.423119</v>
      </c>
      <c r="W69" s="266">
        <f>W23+W52+W57+W62+W67</f>
        <v>888798027.9018594</v>
      </c>
      <c r="X69" s="268"/>
      <c r="Y69" s="266"/>
      <c r="Z69" s="266"/>
      <c r="AA69" s="234"/>
      <c r="AB69" s="266"/>
      <c r="AC69" s="266">
        <f>AC23+AC52+AC57+AC62+AC67</f>
        <v>0</v>
      </c>
      <c r="AD69" s="266"/>
      <c r="AE69" s="266"/>
      <c r="AF69" s="266"/>
      <c r="AG69" s="266">
        <f>AG23+AG52+AG57+AG62+AG67</f>
        <v>0</v>
      </c>
      <c r="AH69" s="266"/>
      <c r="AI69" s="266"/>
      <c r="AJ69" s="269">
        <f>AJ23+AJ52+AJ57+AJ62+AJ67</f>
        <v>0</v>
      </c>
    </row>
  </sheetData>
  <sheetProtection algorithmName="SHA-512" hashValue="bDjaS8bi41gbms4DOihwlPKlSiyulL1C0pj1AcACQyDMXNDLfmQ4SZJ8U86+fuRjOEQPEZDNLubjZGB7wBiUcQ==" saltValue="UJ45F+wMF42azCUMzFO36w==" spinCount="100000" sheet="1" formatCells="0" formatColumns="0" formatRows="0" insertColumns="0" insertRows="0" insertHyperlinks="0" sort="0" autoFilter="0" pivotTables="0"/>
  <mergeCells count="41">
    <mergeCell ref="Q5:Q7"/>
    <mergeCell ref="S5:S7"/>
    <mergeCell ref="O2:W2"/>
    <mergeCell ref="O3:W3"/>
    <mergeCell ref="O4:W4"/>
    <mergeCell ref="O5:P7"/>
    <mergeCell ref="R5:R7"/>
    <mergeCell ref="A5:A7"/>
    <mergeCell ref="B5:B7"/>
    <mergeCell ref="C5:C7"/>
    <mergeCell ref="D5:D7"/>
    <mergeCell ref="E5:E7"/>
    <mergeCell ref="F5:G5"/>
    <mergeCell ref="H5:H7"/>
    <mergeCell ref="I5:I7"/>
    <mergeCell ref="J5:J7"/>
    <mergeCell ref="M5:N5"/>
    <mergeCell ref="AG6:AG7"/>
    <mergeCell ref="AH6:AH7"/>
    <mergeCell ref="T5:T7"/>
    <mergeCell ref="U5:U7"/>
    <mergeCell ref="V5:W6"/>
    <mergeCell ref="X5:X7"/>
    <mergeCell ref="Y5:Y7"/>
    <mergeCell ref="Z5:Z7"/>
    <mergeCell ref="AI6:AI7"/>
    <mergeCell ref="AJ6:AJ7"/>
    <mergeCell ref="F6:F7"/>
    <mergeCell ref="G6:G7"/>
    <mergeCell ref="K6:K7"/>
    <mergeCell ref="L6:L7"/>
    <mergeCell ref="M6:M7"/>
    <mergeCell ref="N6:N7"/>
    <mergeCell ref="AA5:AA7"/>
    <mergeCell ref="AB5:AB7"/>
    <mergeCell ref="AC5:AC7"/>
    <mergeCell ref="AD5:AD7"/>
    <mergeCell ref="AE5:AG5"/>
    <mergeCell ref="AH5:AJ5"/>
    <mergeCell ref="AE6:AE7"/>
    <mergeCell ref="AF6:AF7"/>
  </mergeCells>
  <dataValidations disablePrompts="1" count="5">
    <dataValidation type="decimal" allowBlank="1" showInputMessage="1" showErrorMessage="1" promptTitle="SOBRETASA" prompt="Incluir el valor en forma porcentual" sqref="P58:Q58 M53 P53:Q53 P63:Q63">
      <formula1>0</formula1>
      <formula2>100</formula2>
    </dataValidation>
    <dataValidation type="decimal" allowBlank="1" showInputMessage="1" showErrorMessage="1" errorTitle="Error en el valor" error="Debe introducir _x000a_una cantidad numérica_x000a_" sqref="L53 L58 L63">
      <formula1>0</formula1>
      <formula2>999999999999999</formula2>
    </dataValidation>
    <dataValidation type="decimal" allowBlank="1" showInputMessage="1" showErrorMessage="1" errorTitle="Errror en el dato" error="valores permitidos de 0 a 100%" sqref="AI53">
      <formula1>0</formula1>
      <formula2>1</formula2>
    </dataValidation>
    <dataValidation type="decimal" allowBlank="1" showInputMessage="1" showErrorMessage="1" sqref="AF53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G53">
      <formula1>$X$3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I19"/>
  <sheetViews>
    <sheetView showGridLines="0" zoomScale="85" zoomScaleNormal="85" zoomScalePageLayoutView="85" workbookViewId="0">
      <selection activeCell="A9" sqref="A9"/>
    </sheetView>
  </sheetViews>
  <sheetFormatPr baseColWidth="10" defaultRowHeight="14" x14ac:dyDescent="0"/>
  <cols>
    <col min="1" max="1" width="16.33203125" customWidth="1"/>
    <col min="2" max="2" width="20.1640625" bestFit="1" customWidth="1"/>
    <col min="3" max="3" width="33.6640625" customWidth="1"/>
    <col min="4" max="4" width="13.5" bestFit="1" customWidth="1"/>
    <col min="5" max="5" width="13.6640625" bestFit="1" customWidth="1"/>
    <col min="6" max="6" width="13" bestFit="1" customWidth="1"/>
    <col min="7" max="8" width="18.33203125" bestFit="1" customWidth="1"/>
    <col min="9" max="9" width="13.33203125" bestFit="1" customWidth="1"/>
    <col min="10" max="11" width="18.6640625" customWidth="1"/>
    <col min="12" max="12" width="26.6640625" customWidth="1"/>
    <col min="14" max="14" width="4.6640625" bestFit="1" customWidth="1"/>
    <col min="15" max="15" width="9.5" customWidth="1"/>
    <col min="16" max="16" width="21.6640625" customWidth="1"/>
    <col min="17" max="17" width="13" bestFit="1" customWidth="1"/>
    <col min="18" max="18" width="16" customWidth="1"/>
    <col min="20" max="20" width="15.5" customWidth="1"/>
    <col min="21" max="21" width="18.5" bestFit="1" customWidth="1"/>
    <col min="22" max="22" width="19.5" bestFit="1" customWidth="1"/>
    <col min="23" max="23" width="19.1640625" customWidth="1"/>
    <col min="24" max="24" width="18.33203125" customWidth="1"/>
    <col min="25" max="25" width="14.6640625" customWidth="1"/>
    <col min="26" max="26" width="15.6640625" customWidth="1"/>
    <col min="27" max="27" width="18.6640625" customWidth="1"/>
    <col min="28" max="28" width="15.33203125" customWidth="1"/>
    <col min="29" max="29" width="28.6640625" customWidth="1"/>
    <col min="30" max="35" width="16.5" customWidth="1"/>
  </cols>
  <sheetData>
    <row r="1" spans="1:35">
      <c r="A1" s="95" t="s">
        <v>220</v>
      </c>
      <c r="B1" s="96" t="s">
        <v>211</v>
      </c>
      <c r="C1" s="23"/>
      <c r="D1" s="24"/>
      <c r="E1" s="2"/>
      <c r="F1" s="2"/>
      <c r="G1" s="25"/>
      <c r="H1" s="25"/>
      <c r="I1" s="3"/>
      <c r="J1" s="26"/>
      <c r="K1" s="26"/>
      <c r="L1" s="27"/>
      <c r="M1" s="28"/>
      <c r="N1" s="28"/>
      <c r="O1" s="27"/>
      <c r="P1" s="27"/>
      <c r="Q1" s="3"/>
      <c r="R1" s="3"/>
      <c r="S1" s="4"/>
      <c r="T1" s="3"/>
      <c r="U1" s="26"/>
      <c r="V1" s="26"/>
      <c r="W1" s="29"/>
      <c r="X1" s="30"/>
      <c r="Y1" s="30"/>
      <c r="Z1" s="31"/>
      <c r="AA1" s="30"/>
      <c r="AB1" s="32"/>
      <c r="AC1" s="24"/>
      <c r="AD1" s="24"/>
      <c r="AE1" s="24"/>
      <c r="AF1" s="33"/>
      <c r="AG1" s="24"/>
      <c r="AH1" s="24"/>
      <c r="AI1" s="33"/>
    </row>
    <row r="2" spans="1:35">
      <c r="A2" s="5"/>
      <c r="B2" s="5"/>
      <c r="C2" s="34"/>
      <c r="D2" s="34"/>
      <c r="E2" s="7"/>
      <c r="F2" s="7"/>
      <c r="G2" s="35"/>
      <c r="H2" s="35"/>
      <c r="I2" s="36"/>
      <c r="J2" s="37"/>
      <c r="K2" s="37"/>
      <c r="L2" s="38"/>
      <c r="M2" s="7"/>
      <c r="N2" s="440" t="s">
        <v>0</v>
      </c>
      <c r="O2" s="440"/>
      <c r="P2" s="440"/>
      <c r="Q2" s="440"/>
      <c r="R2" s="440"/>
      <c r="S2" s="440"/>
      <c r="T2" s="440"/>
      <c r="U2" s="440"/>
      <c r="V2" s="440"/>
      <c r="W2" s="39"/>
      <c r="X2" s="34"/>
      <c r="Y2" s="34"/>
      <c r="Z2" s="40"/>
      <c r="AA2" s="34"/>
      <c r="AB2" s="41"/>
      <c r="AC2" s="34"/>
      <c r="AD2" s="34"/>
      <c r="AE2" s="34"/>
      <c r="AF2" s="42"/>
      <c r="AG2" s="34"/>
      <c r="AH2" s="34"/>
      <c r="AI2" s="42"/>
    </row>
    <row r="3" spans="1:35">
      <c r="A3" s="8"/>
      <c r="B3" s="8"/>
      <c r="C3" s="43"/>
      <c r="D3" s="43"/>
      <c r="E3" s="9"/>
      <c r="F3" s="9"/>
      <c r="G3" s="44"/>
      <c r="H3" s="44"/>
      <c r="I3" s="10"/>
      <c r="J3" s="45"/>
      <c r="K3" s="45"/>
      <c r="L3" s="46"/>
      <c r="M3" s="47"/>
      <c r="N3" s="422">
        <v>43465</v>
      </c>
      <c r="O3" s="422"/>
      <c r="P3" s="422"/>
      <c r="Q3" s="422"/>
      <c r="R3" s="422"/>
      <c r="S3" s="422"/>
      <c r="T3" s="422"/>
      <c r="U3" s="422"/>
      <c r="V3" s="422"/>
      <c r="W3" s="39"/>
      <c r="X3" s="34"/>
      <c r="Y3" s="34"/>
      <c r="Z3" s="40"/>
      <c r="AA3" s="48"/>
      <c r="AB3" s="49"/>
      <c r="AC3" s="43"/>
      <c r="AD3" s="43"/>
      <c r="AE3" s="43"/>
      <c r="AF3" s="50"/>
      <c r="AG3" s="43"/>
      <c r="AH3" s="43"/>
      <c r="AI3" s="50"/>
    </row>
    <row r="4" spans="1:35">
      <c r="A4" s="9"/>
      <c r="B4" s="9"/>
      <c r="C4" s="51"/>
      <c r="D4" s="43"/>
      <c r="E4" s="9"/>
      <c r="F4" s="9"/>
      <c r="G4" s="44"/>
      <c r="H4" s="44"/>
      <c r="I4" s="10"/>
      <c r="J4" s="45"/>
      <c r="K4" s="45"/>
      <c r="L4" s="46"/>
      <c r="M4" s="47"/>
      <c r="N4" s="441" t="s">
        <v>1</v>
      </c>
      <c r="O4" s="441"/>
      <c r="P4" s="441"/>
      <c r="Q4" s="441"/>
      <c r="R4" s="441"/>
      <c r="S4" s="441"/>
      <c r="T4" s="441"/>
      <c r="U4" s="441"/>
      <c r="V4" s="441"/>
      <c r="W4" s="52"/>
      <c r="X4" s="53"/>
      <c r="Y4" s="53"/>
      <c r="Z4" s="54"/>
      <c r="AA4" s="48"/>
      <c r="AB4" s="49"/>
      <c r="AC4" s="43"/>
      <c r="AD4" s="43"/>
      <c r="AE4" s="43"/>
      <c r="AF4" s="50"/>
      <c r="AG4" s="43"/>
      <c r="AH4" s="43"/>
      <c r="AI4" s="50"/>
    </row>
    <row r="5" spans="1:35" ht="15" thickBot="1">
      <c r="A5" s="9"/>
      <c r="B5" s="9"/>
      <c r="C5" s="51"/>
      <c r="D5" s="43"/>
      <c r="E5" s="9"/>
      <c r="F5" s="9"/>
      <c r="G5" s="44"/>
      <c r="H5" s="44"/>
      <c r="I5" s="10"/>
      <c r="J5" s="45"/>
      <c r="K5" s="45"/>
      <c r="L5" s="46"/>
      <c r="M5" s="47"/>
      <c r="N5" s="423" t="s">
        <v>58</v>
      </c>
      <c r="O5" s="423"/>
      <c r="P5" s="423"/>
      <c r="Q5" s="423"/>
      <c r="R5" s="423"/>
      <c r="S5" s="423"/>
      <c r="T5" s="423"/>
      <c r="U5" s="423"/>
      <c r="V5" s="423"/>
      <c r="W5" s="52"/>
      <c r="X5" s="53"/>
      <c r="Y5" s="53"/>
      <c r="Z5" s="54"/>
      <c r="AA5" s="48"/>
      <c r="AB5" s="49"/>
      <c r="AC5" s="43"/>
      <c r="AD5" s="43"/>
      <c r="AE5" s="43"/>
      <c r="AF5" s="50"/>
      <c r="AG5" s="43"/>
      <c r="AH5" s="43"/>
      <c r="AI5" s="50"/>
    </row>
    <row r="6" spans="1:35" ht="39">
      <c r="A6" s="434" t="s">
        <v>2</v>
      </c>
      <c r="B6" s="436" t="s">
        <v>3</v>
      </c>
      <c r="C6" s="438" t="s">
        <v>4</v>
      </c>
      <c r="D6" s="438" t="s">
        <v>6</v>
      </c>
      <c r="E6" s="438" t="s">
        <v>7</v>
      </c>
      <c r="F6" s="438"/>
      <c r="G6" s="438" t="s">
        <v>8</v>
      </c>
      <c r="H6" s="436" t="s">
        <v>9</v>
      </c>
      <c r="I6" s="428" t="s">
        <v>10</v>
      </c>
      <c r="J6" s="55" t="s">
        <v>11</v>
      </c>
      <c r="K6" s="55" t="s">
        <v>12</v>
      </c>
      <c r="L6" s="461" t="s">
        <v>13</v>
      </c>
      <c r="M6" s="462"/>
      <c r="N6" s="442" t="s">
        <v>14</v>
      </c>
      <c r="O6" s="443"/>
      <c r="P6" s="436" t="s">
        <v>231</v>
      </c>
      <c r="Q6" s="428" t="s">
        <v>57</v>
      </c>
      <c r="R6" s="428" t="s">
        <v>15</v>
      </c>
      <c r="S6" s="468" t="s">
        <v>16</v>
      </c>
      <c r="T6" s="428" t="s">
        <v>17</v>
      </c>
      <c r="U6" s="428" t="s">
        <v>59</v>
      </c>
      <c r="V6" s="428" t="s">
        <v>60</v>
      </c>
      <c r="W6" s="432" t="s">
        <v>19</v>
      </c>
      <c r="X6" s="457" t="s">
        <v>20</v>
      </c>
      <c r="Y6" s="457" t="s">
        <v>21</v>
      </c>
      <c r="Z6" s="465" t="s">
        <v>22</v>
      </c>
      <c r="AA6" s="432" t="s">
        <v>23</v>
      </c>
      <c r="AB6" s="451" t="s">
        <v>24</v>
      </c>
      <c r="AC6" s="436" t="s">
        <v>25</v>
      </c>
      <c r="AD6" s="442" t="s">
        <v>26</v>
      </c>
      <c r="AE6" s="453"/>
      <c r="AF6" s="443"/>
      <c r="AG6" s="442" t="s">
        <v>27</v>
      </c>
      <c r="AH6" s="453"/>
      <c r="AI6" s="454"/>
    </row>
    <row r="7" spans="1:35" ht="14.75" customHeight="1">
      <c r="A7" s="435"/>
      <c r="B7" s="437"/>
      <c r="C7" s="437"/>
      <c r="D7" s="437"/>
      <c r="E7" s="430" t="s">
        <v>28</v>
      </c>
      <c r="F7" s="430" t="s">
        <v>29</v>
      </c>
      <c r="G7" s="437"/>
      <c r="H7" s="439"/>
      <c r="I7" s="429"/>
      <c r="J7" s="459" t="s">
        <v>30</v>
      </c>
      <c r="K7" s="459" t="s">
        <v>30</v>
      </c>
      <c r="L7" s="463" t="s">
        <v>31</v>
      </c>
      <c r="M7" s="430" t="s">
        <v>32</v>
      </c>
      <c r="N7" s="444"/>
      <c r="O7" s="445"/>
      <c r="P7" s="437"/>
      <c r="Q7" s="446"/>
      <c r="R7" s="446"/>
      <c r="S7" s="469"/>
      <c r="T7" s="446"/>
      <c r="U7" s="446"/>
      <c r="V7" s="446"/>
      <c r="W7" s="433"/>
      <c r="X7" s="458"/>
      <c r="Y7" s="458"/>
      <c r="Z7" s="466"/>
      <c r="AA7" s="433"/>
      <c r="AB7" s="452"/>
      <c r="AC7" s="439"/>
      <c r="AD7" s="447" t="s">
        <v>33</v>
      </c>
      <c r="AE7" s="447" t="s">
        <v>34</v>
      </c>
      <c r="AF7" s="455" t="s">
        <v>35</v>
      </c>
      <c r="AG7" s="447" t="s">
        <v>36</v>
      </c>
      <c r="AH7" s="447" t="s">
        <v>6</v>
      </c>
      <c r="AI7" s="449" t="s">
        <v>38</v>
      </c>
    </row>
    <row r="8" spans="1:35" ht="15" thickBot="1">
      <c r="A8" s="98"/>
      <c r="B8" s="99"/>
      <c r="C8" s="100"/>
      <c r="D8" s="100"/>
      <c r="E8" s="431"/>
      <c r="F8" s="431"/>
      <c r="G8" s="108"/>
      <c r="H8" s="105"/>
      <c r="I8" s="109"/>
      <c r="J8" s="460"/>
      <c r="K8" s="460"/>
      <c r="L8" s="464"/>
      <c r="M8" s="431"/>
      <c r="N8" s="101"/>
      <c r="O8" s="110"/>
      <c r="P8" s="431"/>
      <c r="Q8" s="467"/>
      <c r="R8" s="103"/>
      <c r="S8" s="470"/>
      <c r="T8" s="467"/>
      <c r="U8" s="467"/>
      <c r="V8" s="467"/>
      <c r="W8" s="104"/>
      <c r="X8" s="106"/>
      <c r="Y8" s="106"/>
      <c r="Z8" s="112"/>
      <c r="AA8" s="104"/>
      <c r="AB8" s="113"/>
      <c r="AC8" s="105"/>
      <c r="AD8" s="448"/>
      <c r="AE8" s="448"/>
      <c r="AF8" s="456"/>
      <c r="AG8" s="448"/>
      <c r="AH8" s="448"/>
      <c r="AI8" s="450"/>
    </row>
    <row r="9" spans="1:35">
      <c r="A9" s="93" t="s">
        <v>41</v>
      </c>
      <c r="B9" s="13" t="s">
        <v>211</v>
      </c>
      <c r="C9" s="56" t="s">
        <v>96</v>
      </c>
      <c r="D9" s="57" t="s">
        <v>42</v>
      </c>
      <c r="E9" s="14" t="s">
        <v>212</v>
      </c>
      <c r="F9" s="58">
        <v>41443</v>
      </c>
      <c r="G9" s="59">
        <v>608000000</v>
      </c>
      <c r="H9" s="60">
        <v>596929451</v>
      </c>
      <c r="I9" s="15">
        <v>41505</v>
      </c>
      <c r="J9" s="16">
        <v>423619334.42000002</v>
      </c>
      <c r="K9" s="16">
        <v>419954417.68000001</v>
      </c>
      <c r="L9" s="61">
        <v>8.6800000000000002E-2</v>
      </c>
      <c r="M9" s="62"/>
      <c r="N9" s="63"/>
      <c r="O9" s="61"/>
      <c r="P9" s="61"/>
      <c r="Q9" s="58">
        <v>41271</v>
      </c>
      <c r="R9" s="58"/>
      <c r="S9" s="94"/>
      <c r="T9" s="58">
        <v>48576</v>
      </c>
      <c r="U9" s="59">
        <v>13159154.760576667</v>
      </c>
      <c r="V9" s="59">
        <v>176975033.31999999</v>
      </c>
      <c r="W9" s="64" t="s">
        <v>213</v>
      </c>
      <c r="X9" s="64"/>
      <c r="Y9" s="129"/>
      <c r="Z9" s="130"/>
      <c r="AA9" s="56"/>
      <c r="AB9" s="131"/>
      <c r="AC9" s="65" t="s">
        <v>161</v>
      </c>
      <c r="AD9" s="132"/>
      <c r="AE9" s="56"/>
      <c r="AF9" s="133"/>
      <c r="AG9" s="56"/>
      <c r="AH9" s="56"/>
      <c r="AI9" s="66"/>
    </row>
    <row r="10" spans="1:35">
      <c r="A10" s="93" t="s">
        <v>45</v>
      </c>
      <c r="B10" s="13" t="s">
        <v>211</v>
      </c>
      <c r="C10" s="56" t="s">
        <v>96</v>
      </c>
      <c r="D10" s="57"/>
      <c r="E10" s="14"/>
      <c r="F10" s="58"/>
      <c r="G10" s="59"/>
      <c r="H10" s="60"/>
      <c r="I10" s="15"/>
      <c r="J10" s="16"/>
      <c r="K10" s="16"/>
      <c r="L10" s="61"/>
      <c r="M10" s="62"/>
      <c r="N10" s="63"/>
      <c r="O10" s="61"/>
      <c r="P10" s="61"/>
      <c r="Q10" s="58"/>
      <c r="R10" s="58"/>
      <c r="S10" s="94"/>
      <c r="T10" s="58"/>
      <c r="U10" s="59"/>
      <c r="V10" s="59"/>
      <c r="W10" s="64"/>
      <c r="X10" s="64"/>
      <c r="Y10" s="129"/>
      <c r="Z10" s="130"/>
      <c r="AA10" s="56"/>
      <c r="AB10" s="131"/>
      <c r="AC10" s="65"/>
      <c r="AD10" s="132"/>
      <c r="AE10" s="56"/>
      <c r="AF10" s="133"/>
      <c r="AG10" s="56"/>
      <c r="AH10" s="56"/>
      <c r="AI10" s="66"/>
    </row>
    <row r="11" spans="1:35">
      <c r="A11" s="93" t="s">
        <v>46</v>
      </c>
      <c r="B11" s="13" t="s">
        <v>211</v>
      </c>
      <c r="C11" s="56" t="s">
        <v>96</v>
      </c>
      <c r="D11" s="57"/>
      <c r="E11" s="14"/>
      <c r="F11" s="58"/>
      <c r="G11" s="59"/>
      <c r="H11" s="60"/>
      <c r="I11" s="15"/>
      <c r="J11" s="16"/>
      <c r="K11" s="16"/>
      <c r="L11" s="61"/>
      <c r="M11" s="62"/>
      <c r="N11" s="63"/>
      <c r="O11" s="61"/>
      <c r="P11" s="61"/>
      <c r="Q11" s="58"/>
      <c r="R11" s="58"/>
      <c r="S11" s="94"/>
      <c r="T11" s="58"/>
      <c r="U11" s="59"/>
      <c r="V11" s="59"/>
      <c r="W11" s="64"/>
      <c r="X11" s="64"/>
      <c r="Y11" s="129"/>
      <c r="Z11" s="130"/>
      <c r="AA11" s="56"/>
      <c r="AB11" s="131"/>
      <c r="AC11" s="65"/>
      <c r="AD11" s="132"/>
      <c r="AE11" s="56"/>
      <c r="AF11" s="133"/>
      <c r="AG11" s="56"/>
      <c r="AH11" s="56"/>
      <c r="AI11" s="66"/>
    </row>
    <row r="12" spans="1:35" s="164" customFormat="1">
      <c r="A12" s="175" t="s">
        <v>50</v>
      </c>
      <c r="B12" s="159"/>
      <c r="C12" s="167"/>
      <c r="D12" s="167"/>
      <c r="E12" s="167"/>
      <c r="F12" s="167"/>
      <c r="G12" s="171">
        <f>SUM(G9:G11 )</f>
        <v>608000000</v>
      </c>
      <c r="H12" s="171">
        <f>SUM(H9:H11 )</f>
        <v>596929451</v>
      </c>
      <c r="I12" s="167"/>
      <c r="J12" s="171">
        <f>SUM(J9:J11 )</f>
        <v>423619334.42000002</v>
      </c>
      <c r="K12" s="171">
        <f>SUM(K9:K11 )</f>
        <v>419954417.68000001</v>
      </c>
      <c r="L12" s="172"/>
      <c r="M12" s="168"/>
      <c r="N12" s="168"/>
      <c r="O12" s="172"/>
      <c r="P12" s="172"/>
      <c r="Q12" s="167"/>
      <c r="R12" s="167"/>
      <c r="S12" s="167"/>
      <c r="T12" s="167"/>
      <c r="U12" s="171">
        <f>SUM(U9:U11 )</f>
        <v>13159154.760576667</v>
      </c>
      <c r="V12" s="171">
        <f>SUM(V9:V11 )</f>
        <v>176975033.31999999</v>
      </c>
      <c r="W12" s="173"/>
      <c r="X12" s="168"/>
      <c r="Y12" s="168"/>
      <c r="Z12" s="169"/>
      <c r="AA12" s="167"/>
      <c r="AB12" s="171">
        <f>SUM(AB9:AB11 )</f>
        <v>0</v>
      </c>
      <c r="AC12" s="167"/>
      <c r="AD12" s="167"/>
      <c r="AE12" s="167"/>
      <c r="AF12" s="171">
        <f>SUM(AF9:AF11 )</f>
        <v>0</v>
      </c>
      <c r="AG12" s="167"/>
      <c r="AH12" s="167"/>
      <c r="AI12" s="170"/>
    </row>
    <row r="13" spans="1:35">
      <c r="A13" s="17"/>
      <c r="B13" s="18"/>
      <c r="C13" s="67"/>
      <c r="D13" s="67"/>
      <c r="E13" s="19"/>
      <c r="F13" s="68"/>
      <c r="G13" s="69"/>
      <c r="H13" s="70"/>
      <c r="I13" s="20"/>
      <c r="J13" s="16"/>
      <c r="K13" s="71"/>
      <c r="L13" s="72"/>
      <c r="M13" s="73"/>
      <c r="N13" s="73"/>
      <c r="O13" s="72"/>
      <c r="P13" s="72"/>
      <c r="Q13" s="68"/>
      <c r="R13" s="15"/>
      <c r="S13" s="21"/>
      <c r="T13" s="15"/>
      <c r="U13" s="140"/>
      <c r="V13" s="140"/>
      <c r="W13" s="74"/>
      <c r="X13" s="22"/>
      <c r="Y13" s="141"/>
      <c r="Z13" s="75"/>
      <c r="AA13" s="76"/>
      <c r="AB13" s="142"/>
      <c r="AC13" s="77"/>
      <c r="AD13" s="143"/>
      <c r="AE13" s="76"/>
      <c r="AF13" s="133"/>
      <c r="AG13" s="76"/>
      <c r="AH13" s="76"/>
      <c r="AI13" s="144"/>
    </row>
    <row r="14" spans="1:35">
      <c r="A14" s="17" t="s">
        <v>41</v>
      </c>
      <c r="B14" s="13" t="s">
        <v>211</v>
      </c>
      <c r="C14" s="67"/>
      <c r="D14" s="67"/>
      <c r="E14" s="19"/>
      <c r="F14" s="68"/>
      <c r="G14" s="69"/>
      <c r="H14" s="70"/>
      <c r="I14" s="20"/>
      <c r="J14" s="16">
        <f t="shared" ref="J14:J16" si="0">G14-U14</f>
        <v>0</v>
      </c>
      <c r="K14" s="16"/>
      <c r="L14" s="72"/>
      <c r="M14" s="73"/>
      <c r="N14" s="73"/>
      <c r="O14" s="72"/>
      <c r="P14" s="72"/>
      <c r="Q14" s="68"/>
      <c r="R14" s="15"/>
      <c r="S14" s="21"/>
      <c r="T14" s="15"/>
      <c r="U14" s="140"/>
      <c r="V14" s="140"/>
      <c r="W14" s="74"/>
      <c r="X14" s="74"/>
      <c r="Y14" s="141"/>
      <c r="Z14" s="75"/>
      <c r="AA14" s="76"/>
      <c r="AB14" s="142"/>
      <c r="AC14" s="77"/>
      <c r="AD14" s="143"/>
      <c r="AE14" s="76"/>
      <c r="AF14" s="133"/>
      <c r="AG14" s="76"/>
      <c r="AH14" s="76"/>
      <c r="AI14" s="144"/>
    </row>
    <row r="15" spans="1:35">
      <c r="A15" s="17" t="s">
        <v>45</v>
      </c>
      <c r="B15" s="13" t="s">
        <v>211</v>
      </c>
      <c r="C15" s="67"/>
      <c r="D15" s="67"/>
      <c r="E15" s="19"/>
      <c r="F15" s="68"/>
      <c r="G15" s="69"/>
      <c r="H15" s="70"/>
      <c r="I15" s="20"/>
      <c r="J15" s="16">
        <f t="shared" si="0"/>
        <v>0</v>
      </c>
      <c r="K15" s="16"/>
      <c r="L15" s="72"/>
      <c r="M15" s="73"/>
      <c r="N15" s="73"/>
      <c r="O15" s="72"/>
      <c r="P15" s="72"/>
      <c r="Q15" s="68"/>
      <c r="R15" s="15"/>
      <c r="S15" s="21"/>
      <c r="T15" s="15"/>
      <c r="U15" s="140"/>
      <c r="V15" s="140"/>
      <c r="W15" s="74"/>
      <c r="X15" s="74"/>
      <c r="Y15" s="141"/>
      <c r="Z15" s="75"/>
      <c r="AA15" s="76"/>
      <c r="AB15" s="142"/>
      <c r="AC15" s="77"/>
      <c r="AD15" s="143"/>
      <c r="AE15" s="76"/>
      <c r="AF15" s="133"/>
      <c r="AG15" s="76"/>
      <c r="AH15" s="76"/>
      <c r="AI15" s="144"/>
    </row>
    <row r="16" spans="1:35">
      <c r="A16" s="17" t="s">
        <v>46</v>
      </c>
      <c r="B16" s="13" t="s">
        <v>211</v>
      </c>
      <c r="C16" s="67"/>
      <c r="D16" s="67"/>
      <c r="E16" s="19"/>
      <c r="F16" s="68"/>
      <c r="G16" s="69"/>
      <c r="H16" s="70"/>
      <c r="I16" s="20"/>
      <c r="J16" s="16">
        <f t="shared" si="0"/>
        <v>0</v>
      </c>
      <c r="K16" s="16"/>
      <c r="L16" s="72"/>
      <c r="M16" s="73"/>
      <c r="N16" s="73"/>
      <c r="O16" s="72"/>
      <c r="P16" s="72"/>
      <c r="Q16" s="68"/>
      <c r="R16" s="15"/>
      <c r="S16" s="21"/>
      <c r="T16" s="15"/>
      <c r="U16" s="140"/>
      <c r="V16" s="140"/>
      <c r="W16" s="74"/>
      <c r="X16" s="74"/>
      <c r="Y16" s="141"/>
      <c r="Z16" s="75"/>
      <c r="AA16" s="76"/>
      <c r="AB16" s="142"/>
      <c r="AC16" s="77"/>
      <c r="AD16" s="143"/>
      <c r="AE16" s="76"/>
      <c r="AF16" s="133"/>
      <c r="AG16" s="76"/>
      <c r="AH16" s="76"/>
      <c r="AI16" s="144"/>
    </row>
    <row r="17" spans="1:35" s="164" customFormat="1">
      <c r="A17" s="176" t="s">
        <v>51</v>
      </c>
      <c r="B17" s="160"/>
      <c r="C17" s="171"/>
      <c r="D17" s="171"/>
      <c r="E17" s="171"/>
      <c r="F17" s="171"/>
      <c r="G17" s="171">
        <f>SUM(G14:G16 )</f>
        <v>0</v>
      </c>
      <c r="H17" s="171">
        <f>SUM(H14:H16 )</f>
        <v>0</v>
      </c>
      <c r="I17" s="171"/>
      <c r="J17" s="171">
        <f>SUM(J14:J16 )</f>
        <v>0</v>
      </c>
      <c r="K17" s="171">
        <f>SUM(K14:K16 )</f>
        <v>0</v>
      </c>
      <c r="L17" s="172"/>
      <c r="M17" s="171"/>
      <c r="N17" s="171"/>
      <c r="O17" s="172"/>
      <c r="P17" s="172"/>
      <c r="Q17" s="171"/>
      <c r="R17" s="171"/>
      <c r="S17" s="171"/>
      <c r="T17" s="171"/>
      <c r="U17" s="171">
        <f>SUM(U14:U16 )</f>
        <v>0</v>
      </c>
      <c r="V17" s="171">
        <f>SUM(V14:V16 )</f>
        <v>0</v>
      </c>
      <c r="W17" s="174"/>
      <c r="X17" s="171"/>
      <c r="Y17" s="171"/>
      <c r="Z17" s="169"/>
      <c r="AA17" s="171"/>
      <c r="AB17" s="171">
        <f>SUM(AB14:AB16)</f>
        <v>0</v>
      </c>
      <c r="AC17" s="171"/>
      <c r="AD17" s="171"/>
      <c r="AE17" s="171"/>
      <c r="AF17" s="171">
        <f>SUM(AF14:AF16)</f>
        <v>0</v>
      </c>
      <c r="AG17" s="171"/>
      <c r="AH17" s="171"/>
      <c r="AI17" s="170"/>
    </row>
    <row r="18" spans="1:35">
      <c r="A18" s="145"/>
      <c r="B18" s="145"/>
      <c r="C18" s="56"/>
      <c r="D18" s="145"/>
      <c r="E18" s="146"/>
      <c r="F18" s="147"/>
      <c r="G18" s="148"/>
      <c r="H18" s="148"/>
      <c r="I18" s="15"/>
      <c r="J18" s="149"/>
      <c r="K18" s="149"/>
      <c r="L18" s="150"/>
      <c r="M18" s="146"/>
      <c r="N18" s="146"/>
      <c r="O18" s="150"/>
      <c r="P18" s="150"/>
      <c r="Q18" s="15"/>
      <c r="R18" s="15"/>
      <c r="S18" s="146"/>
      <c r="T18" s="15"/>
      <c r="U18" s="149"/>
      <c r="V18" s="149"/>
      <c r="W18" s="151"/>
      <c r="X18" s="129"/>
      <c r="Y18" s="129"/>
      <c r="Z18" s="152"/>
      <c r="AA18" s="145"/>
      <c r="AB18" s="148"/>
      <c r="AC18" s="145"/>
      <c r="AD18" s="153"/>
      <c r="AE18" s="154"/>
      <c r="AF18" s="133"/>
      <c r="AG18" s="153"/>
      <c r="AH18" s="155"/>
      <c r="AI18" s="133"/>
    </row>
    <row r="19" spans="1:35" s="164" customFormat="1">
      <c r="A19" s="177" t="s">
        <v>56</v>
      </c>
      <c r="B19" s="161"/>
      <c r="C19" s="161"/>
      <c r="D19" s="161"/>
      <c r="E19" s="161"/>
      <c r="F19" s="161"/>
      <c r="G19" s="161">
        <f>G12+G17</f>
        <v>608000000</v>
      </c>
      <c r="H19" s="161">
        <f>H12+H17</f>
        <v>596929451</v>
      </c>
      <c r="I19" s="161"/>
      <c r="J19" s="161">
        <f>J12+J17</f>
        <v>423619334.42000002</v>
      </c>
      <c r="K19" s="161">
        <f>K12+K17</f>
        <v>419954417.68000001</v>
      </c>
      <c r="L19" s="165"/>
      <c r="M19" s="161"/>
      <c r="N19" s="161"/>
      <c r="O19" s="165"/>
      <c r="P19" s="165"/>
      <c r="Q19" s="161"/>
      <c r="R19" s="161"/>
      <c r="S19" s="161"/>
      <c r="T19" s="161"/>
      <c r="U19" s="161">
        <f t="shared" ref="U19:V19" si="1">U12+U17</f>
        <v>13159154.760576667</v>
      </c>
      <c r="V19" s="161">
        <f t="shared" si="1"/>
        <v>176975033.31999999</v>
      </c>
      <c r="W19" s="166"/>
      <c r="X19" s="161"/>
      <c r="Y19" s="161"/>
      <c r="Z19" s="162"/>
      <c r="AA19" s="161"/>
      <c r="AB19" s="161">
        <f>AB12+AB17</f>
        <v>0</v>
      </c>
      <c r="AC19" s="161"/>
      <c r="AD19" s="161"/>
      <c r="AE19" s="161"/>
      <c r="AF19" s="161">
        <f>AF12+AF17</f>
        <v>0</v>
      </c>
      <c r="AG19" s="161"/>
      <c r="AH19" s="161"/>
      <c r="AI19" s="163"/>
    </row>
  </sheetData>
  <mergeCells count="42">
    <mergeCell ref="X6:X7"/>
    <mergeCell ref="Y6:Y7"/>
    <mergeCell ref="K7:K8"/>
    <mergeCell ref="J7:J8"/>
    <mergeCell ref="AG7:AG8"/>
    <mergeCell ref="AA6:AA7"/>
    <mergeCell ref="L6:M6"/>
    <mergeCell ref="L7:L8"/>
    <mergeCell ref="Z6:Z7"/>
    <mergeCell ref="P6:P8"/>
    <mergeCell ref="Q6:Q8"/>
    <mergeCell ref="S6:S8"/>
    <mergeCell ref="T6:T8"/>
    <mergeCell ref="U6:U8"/>
    <mergeCell ref="V6:V8"/>
    <mergeCell ref="AH7:AH8"/>
    <mergeCell ref="AI7:AI8"/>
    <mergeCell ref="AB6:AB7"/>
    <mergeCell ref="AC6:AC7"/>
    <mergeCell ref="AG6:AI6"/>
    <mergeCell ref="AD6:AF6"/>
    <mergeCell ref="AF7:AF8"/>
    <mergeCell ref="AD7:AD8"/>
    <mergeCell ref="AE7:AE8"/>
    <mergeCell ref="N2:V2"/>
    <mergeCell ref="N3:V3"/>
    <mergeCell ref="N4:V4"/>
    <mergeCell ref="N5:V5"/>
    <mergeCell ref="N6:O7"/>
    <mergeCell ref="R6:R7"/>
    <mergeCell ref="I6:I7"/>
    <mergeCell ref="M7:M8"/>
    <mergeCell ref="W6:W7"/>
    <mergeCell ref="A6:A7"/>
    <mergeCell ref="B6:B7"/>
    <mergeCell ref="C6:C7"/>
    <mergeCell ref="E6:F6"/>
    <mergeCell ref="H6:H7"/>
    <mergeCell ref="E7:E8"/>
    <mergeCell ref="F7:F8"/>
    <mergeCell ref="D6:D7"/>
    <mergeCell ref="G6:G7"/>
  </mergeCells>
  <dataValidations count="5">
    <dataValidation type="decimal" allowBlank="1" showInputMessage="1" showErrorMessage="1" promptTitle="SOBRETASA" prompt="Incluir el valor en forma porcentual" sqref="L18 O18:P18">
      <formula1>0</formula1>
      <formula2>100</formula2>
    </dataValidation>
    <dataValidation type="decimal" allowBlank="1" showInputMessage="1" showErrorMessage="1" errorTitle="Error en el valor" error="Debe introducir _x000a_una cantidad numérica_x000a_" sqref="K18">
      <formula1>0</formula1>
      <formula2>999999999999999</formula2>
    </dataValidation>
    <dataValidation type="decimal" allowBlank="1" showInputMessage="1" showErrorMessage="1" errorTitle="Errror en el dato" error="valores permitidos de 0 a 100%" sqref="AH18">
      <formula1>0</formula1>
      <formula2>1</formula2>
    </dataValidation>
    <dataValidation type="decimal" allowBlank="1" showInputMessage="1" showErrorMessage="1" sqref="AE18">
      <formula1>0</formula1>
      <formula2>9999999999</formula2>
    </dataValidation>
    <dataValidation type="date" operator="lessThan" allowBlank="1" showInputMessage="1" showErrorMessage="1" errorTitle="Fecha Inválida" error="La fecha no puede ser mayor a la fecha de este reporte_x000a_" sqref="AF18">
      <formula1>$W$3</formula1>
    </dataValidation>
  </dataValidations>
  <pageMargins left="0.7" right="0.7" top="0.75" bottom="0.75" header="0.3" footer="0.3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AC20"/>
  <sheetViews>
    <sheetView showGridLines="0" topLeftCell="E1" zoomScale="85" zoomScaleNormal="85" zoomScalePageLayoutView="85" workbookViewId="0">
      <selection activeCell="L13" sqref="L13"/>
    </sheetView>
  </sheetViews>
  <sheetFormatPr baseColWidth="10" defaultColWidth="10.83203125" defaultRowHeight="14" x14ac:dyDescent="0"/>
  <cols>
    <col min="1" max="1" width="22" style="190" customWidth="1"/>
    <col min="2" max="2" width="22.5" style="190" customWidth="1"/>
    <col min="3" max="3" width="33.6640625" style="190" customWidth="1"/>
    <col min="4" max="4" width="16.5" style="190" bestFit="1" customWidth="1"/>
    <col min="5" max="5" width="17.1640625" style="190" bestFit="1" customWidth="1"/>
    <col min="6" max="6" width="14.83203125" style="190" bestFit="1" customWidth="1"/>
    <col min="7" max="7" width="18.33203125" style="190" bestFit="1" customWidth="1"/>
    <col min="8" max="8" width="18.5" style="190" bestFit="1" customWidth="1"/>
    <col min="9" max="9" width="16.6640625" style="190" bestFit="1" customWidth="1"/>
    <col min="10" max="11" width="18.6640625" style="190" customWidth="1"/>
    <col min="12" max="12" width="26.6640625" style="190" customWidth="1"/>
    <col min="13" max="13" width="10.83203125" style="190"/>
    <col min="14" max="14" width="11.6640625" style="341" bestFit="1" customWidth="1"/>
    <col min="15" max="15" width="9.5" style="190" customWidth="1"/>
    <col min="16" max="16" width="13" style="341" bestFit="1" customWidth="1"/>
    <col min="17" max="17" width="19.5" style="341" customWidth="1"/>
    <col min="18" max="18" width="16" style="190" customWidth="1"/>
    <col min="19" max="19" width="10.83203125" style="190"/>
    <col min="20" max="20" width="15.5" style="190" customWidth="1"/>
    <col min="21" max="21" width="16" style="190" customWidth="1"/>
    <col min="22" max="22" width="16.6640625" style="190" bestFit="1" customWidth="1"/>
    <col min="23" max="23" width="19.1640625" style="190" customWidth="1"/>
    <col min="24" max="24" width="18.33203125" style="190" customWidth="1"/>
    <col min="25" max="25" width="14.6640625" style="190" customWidth="1"/>
    <col min="26" max="26" width="15.6640625" style="190" customWidth="1"/>
    <col min="27" max="27" width="18.6640625" style="190" customWidth="1"/>
    <col min="28" max="28" width="15.33203125" style="190" customWidth="1"/>
    <col min="29" max="29" width="52.5" style="190" bestFit="1" customWidth="1"/>
    <col min="30" max="16384" width="10.83203125" style="190"/>
  </cols>
  <sheetData>
    <row r="1" spans="1:29">
      <c r="A1" s="95" t="s">
        <v>220</v>
      </c>
      <c r="B1" s="96" t="s">
        <v>211</v>
      </c>
      <c r="C1" s="1"/>
      <c r="D1" s="272"/>
      <c r="E1" s="180"/>
      <c r="F1" s="180"/>
      <c r="G1" s="273"/>
      <c r="H1" s="273"/>
      <c r="I1" s="181"/>
      <c r="J1" s="274"/>
      <c r="K1" s="274"/>
      <c r="L1" s="275"/>
      <c r="M1" s="276"/>
      <c r="N1" s="277"/>
      <c r="O1" s="275"/>
      <c r="P1" s="277"/>
      <c r="Q1" s="277"/>
      <c r="R1" s="181"/>
      <c r="S1" s="186"/>
      <c r="T1" s="181"/>
      <c r="U1" s="274"/>
      <c r="V1" s="274"/>
      <c r="W1" s="278"/>
      <c r="X1" s="279"/>
      <c r="Y1" s="279"/>
      <c r="Z1" s="280"/>
      <c r="AA1" s="279"/>
      <c r="AB1" s="281"/>
      <c r="AC1" s="272"/>
    </row>
    <row r="2" spans="1:29">
      <c r="A2" s="191"/>
      <c r="B2" s="191"/>
      <c r="C2" s="282"/>
      <c r="D2" s="282"/>
      <c r="E2" s="198"/>
      <c r="F2" s="198"/>
      <c r="G2" s="283"/>
      <c r="H2" s="283"/>
      <c r="I2" s="284"/>
      <c r="J2" s="285"/>
      <c r="K2" s="285"/>
      <c r="L2" s="286"/>
      <c r="M2" s="198"/>
      <c r="N2" s="421" t="s">
        <v>0</v>
      </c>
      <c r="O2" s="421"/>
      <c r="P2" s="421"/>
      <c r="Q2" s="421"/>
      <c r="R2" s="421"/>
      <c r="S2" s="421"/>
      <c r="T2" s="421"/>
      <c r="U2" s="421"/>
      <c r="V2" s="421"/>
      <c r="W2" s="287"/>
      <c r="X2" s="282"/>
      <c r="Y2" s="282"/>
      <c r="Z2" s="288"/>
      <c r="AA2" s="282"/>
      <c r="AB2" s="289"/>
      <c r="AC2" s="282"/>
    </row>
    <row r="3" spans="1:29">
      <c r="A3" s="179"/>
      <c r="B3" s="179"/>
      <c r="C3" s="272"/>
      <c r="D3" s="272"/>
      <c r="E3" s="180"/>
      <c r="F3" s="180"/>
      <c r="G3" s="273"/>
      <c r="H3" s="273"/>
      <c r="I3" s="181"/>
      <c r="J3" s="274"/>
      <c r="K3" s="274"/>
      <c r="L3" s="275"/>
      <c r="M3" s="276"/>
      <c r="N3" s="422">
        <v>43465</v>
      </c>
      <c r="O3" s="422"/>
      <c r="P3" s="422"/>
      <c r="Q3" s="422"/>
      <c r="R3" s="422"/>
      <c r="S3" s="422"/>
      <c r="T3" s="422"/>
      <c r="U3" s="422"/>
      <c r="V3" s="422"/>
      <c r="W3" s="287"/>
      <c r="X3" s="282"/>
      <c r="Y3" s="282"/>
      <c r="Z3" s="288"/>
      <c r="AA3" s="279"/>
      <c r="AB3" s="281"/>
      <c r="AC3" s="272"/>
    </row>
    <row r="4" spans="1:29">
      <c r="A4" s="180"/>
      <c r="B4" s="180"/>
      <c r="C4" s="290"/>
      <c r="D4" s="272"/>
      <c r="E4" s="180"/>
      <c r="F4" s="180"/>
      <c r="G4" s="273"/>
      <c r="H4" s="273"/>
      <c r="I4" s="181"/>
      <c r="J4" s="274"/>
      <c r="K4" s="274"/>
      <c r="L4" s="275"/>
      <c r="M4" s="276"/>
      <c r="N4" s="441" t="s">
        <v>1</v>
      </c>
      <c r="O4" s="441"/>
      <c r="P4" s="441"/>
      <c r="Q4" s="441"/>
      <c r="R4" s="441"/>
      <c r="S4" s="441"/>
      <c r="T4" s="441"/>
      <c r="U4" s="441"/>
      <c r="V4" s="441"/>
      <c r="W4" s="52"/>
      <c r="X4" s="53"/>
      <c r="Y4" s="53"/>
      <c r="Z4" s="54"/>
      <c r="AA4" s="279"/>
      <c r="AB4" s="281"/>
      <c r="AC4" s="272"/>
    </row>
    <row r="5" spans="1:29" ht="15" thickBot="1">
      <c r="A5" s="180"/>
      <c r="B5" s="180"/>
      <c r="C5" s="290"/>
      <c r="D5" s="272"/>
      <c r="E5" s="180"/>
      <c r="F5" s="180"/>
      <c r="G5" s="273"/>
      <c r="H5" s="273"/>
      <c r="I5" s="181"/>
      <c r="J5" s="274"/>
      <c r="K5" s="274"/>
      <c r="L5" s="275"/>
      <c r="M5" s="276"/>
      <c r="N5" s="423" t="s">
        <v>144</v>
      </c>
      <c r="O5" s="423"/>
      <c r="P5" s="423"/>
      <c r="Q5" s="423"/>
      <c r="R5" s="423"/>
      <c r="S5" s="423"/>
      <c r="T5" s="423"/>
      <c r="U5" s="423"/>
      <c r="V5" s="423"/>
      <c r="W5" s="52"/>
      <c r="X5" s="53"/>
      <c r="Y5" s="53"/>
      <c r="Z5" s="54"/>
      <c r="AA5" s="279"/>
      <c r="AB5" s="281"/>
      <c r="AC5" s="272"/>
    </row>
    <row r="6" spans="1:29" ht="43.25" customHeight="1">
      <c r="A6" s="413" t="s">
        <v>2</v>
      </c>
      <c r="B6" s="379" t="s">
        <v>3</v>
      </c>
      <c r="C6" s="379" t="s">
        <v>4</v>
      </c>
      <c r="D6" s="379" t="s">
        <v>5</v>
      </c>
      <c r="E6" s="379" t="s">
        <v>6</v>
      </c>
      <c r="F6" s="401" t="s">
        <v>7</v>
      </c>
      <c r="G6" s="401"/>
      <c r="H6" s="401" t="s">
        <v>8</v>
      </c>
      <c r="I6" s="379" t="s">
        <v>9</v>
      </c>
      <c r="J6" s="408" t="s">
        <v>10</v>
      </c>
      <c r="K6" s="291" t="s">
        <v>11</v>
      </c>
      <c r="L6" s="291" t="s">
        <v>12</v>
      </c>
      <c r="M6" s="411" t="s">
        <v>13</v>
      </c>
      <c r="N6" s="412"/>
      <c r="O6" s="382" t="s">
        <v>14</v>
      </c>
      <c r="P6" s="384"/>
      <c r="Q6" s="479" t="s">
        <v>231</v>
      </c>
      <c r="R6" s="408" t="s">
        <v>57</v>
      </c>
      <c r="S6" s="408" t="s">
        <v>15</v>
      </c>
      <c r="T6" s="475" t="s">
        <v>16</v>
      </c>
      <c r="U6" s="408" t="s">
        <v>17</v>
      </c>
      <c r="V6" s="471" t="s">
        <v>18</v>
      </c>
      <c r="W6" s="472"/>
      <c r="X6" s="373" t="s">
        <v>19</v>
      </c>
      <c r="Y6" s="398" t="s">
        <v>20</v>
      </c>
      <c r="Z6" s="398" t="s">
        <v>21</v>
      </c>
      <c r="AA6" s="373" t="s">
        <v>23</v>
      </c>
      <c r="AB6" s="376" t="s">
        <v>24</v>
      </c>
      <c r="AC6" s="379" t="s">
        <v>25</v>
      </c>
    </row>
    <row r="7" spans="1:29" ht="14.75" customHeight="1">
      <c r="A7" s="414"/>
      <c r="B7" s="416"/>
      <c r="C7" s="416"/>
      <c r="D7" s="416"/>
      <c r="E7" s="416"/>
      <c r="F7" s="362" t="s">
        <v>28</v>
      </c>
      <c r="G7" s="362" t="s">
        <v>29</v>
      </c>
      <c r="H7" s="416"/>
      <c r="I7" s="380"/>
      <c r="J7" s="409"/>
      <c r="K7" s="477" t="s">
        <v>30</v>
      </c>
      <c r="L7" s="477" t="s">
        <v>30</v>
      </c>
      <c r="M7" s="362" t="s">
        <v>31</v>
      </c>
      <c r="N7" s="368" t="s">
        <v>32</v>
      </c>
      <c r="O7" s="424"/>
      <c r="P7" s="425"/>
      <c r="Q7" s="480"/>
      <c r="R7" s="392"/>
      <c r="S7" s="392"/>
      <c r="T7" s="389"/>
      <c r="U7" s="392"/>
      <c r="V7" s="473"/>
      <c r="W7" s="474"/>
      <c r="X7" s="374"/>
      <c r="Y7" s="399"/>
      <c r="Z7" s="399"/>
      <c r="AA7" s="374"/>
      <c r="AB7" s="377"/>
      <c r="AC7" s="380"/>
    </row>
    <row r="8" spans="1:29" ht="15" thickBot="1">
      <c r="A8" s="292"/>
      <c r="B8" s="293"/>
      <c r="C8" s="363"/>
      <c r="D8" s="363"/>
      <c r="E8" s="363"/>
      <c r="F8" s="363"/>
      <c r="G8" s="363"/>
      <c r="H8" s="294" t="s">
        <v>30</v>
      </c>
      <c r="I8" s="295"/>
      <c r="J8" s="296"/>
      <c r="K8" s="478"/>
      <c r="L8" s="478"/>
      <c r="M8" s="363"/>
      <c r="N8" s="369"/>
      <c r="O8" s="297"/>
      <c r="P8" s="298"/>
      <c r="Q8" s="369"/>
      <c r="R8" s="365"/>
      <c r="S8" s="299"/>
      <c r="T8" s="476"/>
      <c r="U8" s="365"/>
      <c r="V8" s="300" t="s">
        <v>39</v>
      </c>
      <c r="W8" s="300" t="s">
        <v>40</v>
      </c>
      <c r="X8" s="301"/>
      <c r="Y8" s="302"/>
      <c r="Z8" s="302"/>
      <c r="AA8" s="301"/>
      <c r="AB8" s="303"/>
      <c r="AC8" s="295"/>
    </row>
    <row r="9" spans="1:29" s="304" customFormat="1" ht="13">
      <c r="A9" s="237" t="s">
        <v>41</v>
      </c>
      <c r="B9" s="304" t="s">
        <v>146</v>
      </c>
      <c r="C9" s="305" t="s">
        <v>96</v>
      </c>
      <c r="D9" s="305" t="s">
        <v>234</v>
      </c>
      <c r="E9" s="305" t="s">
        <v>137</v>
      </c>
      <c r="F9" s="208"/>
      <c r="G9" s="306"/>
      <c r="H9" s="307">
        <v>1000000000</v>
      </c>
      <c r="I9" s="308">
        <v>980000000</v>
      </c>
      <c r="J9" s="117">
        <v>43082</v>
      </c>
      <c r="K9" s="309">
        <v>244999999.97000015</v>
      </c>
      <c r="L9" s="309">
        <v>0</v>
      </c>
      <c r="M9" s="310"/>
      <c r="N9" s="305" t="s">
        <v>43</v>
      </c>
      <c r="O9" s="305" t="s">
        <v>114</v>
      </c>
      <c r="P9" s="310">
        <v>1.4999999999999999E-2</v>
      </c>
      <c r="Q9" s="310"/>
      <c r="R9" s="306">
        <v>43077</v>
      </c>
      <c r="S9" s="311"/>
      <c r="T9" s="312">
        <v>365</v>
      </c>
      <c r="U9" s="306">
        <v>43441</v>
      </c>
      <c r="V9" s="313">
        <f>+K9-0</f>
        <v>244999999.97000015</v>
      </c>
      <c r="W9" s="313">
        <v>3733595.8326399941</v>
      </c>
      <c r="X9" s="313"/>
      <c r="Y9" s="314"/>
      <c r="Z9" s="314"/>
      <c r="AA9" s="315" t="s">
        <v>236</v>
      </c>
      <c r="AB9" s="316"/>
      <c r="AC9" s="306" t="s">
        <v>235</v>
      </c>
    </row>
    <row r="10" spans="1:29" s="207" customFormat="1" ht="13">
      <c r="A10" s="346" t="s">
        <v>45</v>
      </c>
      <c r="B10" s="207" t="s">
        <v>146</v>
      </c>
      <c r="C10" s="207" t="s">
        <v>96</v>
      </c>
      <c r="D10" s="207" t="s">
        <v>234</v>
      </c>
      <c r="E10" s="207" t="s">
        <v>140</v>
      </c>
      <c r="F10" s="208"/>
      <c r="G10" s="209"/>
      <c r="H10" s="210">
        <v>550000000</v>
      </c>
      <c r="I10" s="210"/>
      <c r="J10" s="211"/>
      <c r="K10" s="347">
        <v>0</v>
      </c>
      <c r="L10" s="210">
        <v>550000000</v>
      </c>
      <c r="M10" s="215"/>
      <c r="N10" s="207" t="s">
        <v>43</v>
      </c>
      <c r="O10" s="207" t="s">
        <v>114</v>
      </c>
      <c r="P10" s="215">
        <v>7.0000000000000001E-3</v>
      </c>
      <c r="Q10" s="215"/>
      <c r="R10" s="209">
        <v>43445</v>
      </c>
      <c r="S10" s="224"/>
      <c r="T10" s="208">
        <v>365</v>
      </c>
      <c r="U10" s="209">
        <v>43810</v>
      </c>
      <c r="V10" s="220"/>
      <c r="W10" s="220"/>
      <c r="X10" s="220"/>
      <c r="Y10" s="220"/>
      <c r="Z10" s="220"/>
      <c r="AA10" s="348"/>
      <c r="AB10" s="349"/>
      <c r="AC10" s="209" t="s">
        <v>235</v>
      </c>
    </row>
    <row r="11" spans="1:29" s="304" customFormat="1" ht="13">
      <c r="A11" s="237" t="s">
        <v>46</v>
      </c>
      <c r="B11" s="304" t="s">
        <v>146</v>
      </c>
      <c r="C11" s="305" t="s">
        <v>96</v>
      </c>
      <c r="D11" s="305"/>
      <c r="E11" s="305"/>
      <c r="F11" s="208"/>
      <c r="G11" s="306"/>
      <c r="H11" s="307"/>
      <c r="I11" s="308"/>
      <c r="J11" s="117"/>
      <c r="K11" s="309"/>
      <c r="L11" s="309"/>
      <c r="M11" s="310"/>
      <c r="N11" s="305"/>
      <c r="O11" s="305"/>
      <c r="P11" s="310"/>
      <c r="Q11" s="310"/>
      <c r="R11" s="306"/>
      <c r="S11" s="311"/>
      <c r="T11" s="312"/>
      <c r="U11" s="306"/>
      <c r="V11" s="313"/>
      <c r="W11" s="313"/>
      <c r="X11" s="313"/>
      <c r="Y11" s="314"/>
      <c r="Z11" s="314"/>
      <c r="AA11" s="315"/>
      <c r="AB11" s="316"/>
      <c r="AC11" s="306"/>
    </row>
    <row r="12" spans="1:29" s="326" customFormat="1">
      <c r="A12" s="317" t="s">
        <v>50</v>
      </c>
      <c r="B12" s="318"/>
      <c r="C12" s="319"/>
      <c r="D12" s="319"/>
      <c r="E12" s="319"/>
      <c r="F12" s="319"/>
      <c r="G12" s="319"/>
      <c r="H12" s="320">
        <f>SUM(H9:H11)</f>
        <v>1550000000</v>
      </c>
      <c r="I12" s="320">
        <f>SUM(I9:I11)</f>
        <v>980000000</v>
      </c>
      <c r="J12" s="320"/>
      <c r="K12" s="320">
        <f>SUM(K9:K11)</f>
        <v>244999999.97000015</v>
      </c>
      <c r="L12" s="320">
        <f>SUM(L9:L11)</f>
        <v>550000000</v>
      </c>
      <c r="M12" s="321"/>
      <c r="N12" s="322"/>
      <c r="O12" s="321"/>
      <c r="P12" s="322"/>
      <c r="Q12" s="323"/>
      <c r="R12" s="319"/>
      <c r="S12" s="319"/>
      <c r="T12" s="319"/>
      <c r="U12" s="319"/>
      <c r="V12" s="320">
        <f>SUM(V9:V11)</f>
        <v>244999999.97000015</v>
      </c>
      <c r="W12" s="320">
        <f>SUM(W9:W11)</f>
        <v>3733595.8326399941</v>
      </c>
      <c r="X12" s="324"/>
      <c r="Y12" s="321"/>
      <c r="Z12" s="321"/>
      <c r="AA12" s="325"/>
      <c r="AB12" s="320">
        <f>SUM(AB9:AB11)</f>
        <v>0</v>
      </c>
      <c r="AC12" s="319"/>
    </row>
    <row r="13" spans="1:29" s="340" customFormat="1">
      <c r="A13" s="327"/>
      <c r="B13" s="328"/>
      <c r="C13" s="329"/>
      <c r="D13" s="329"/>
      <c r="E13" s="329"/>
      <c r="F13" s="330"/>
      <c r="G13" s="331"/>
      <c r="H13" s="332"/>
      <c r="I13" s="333"/>
      <c r="J13" s="15"/>
      <c r="K13" s="244"/>
      <c r="L13" s="244"/>
      <c r="M13" s="334"/>
      <c r="N13" s="334"/>
      <c r="O13" s="329"/>
      <c r="P13" s="334"/>
      <c r="Q13" s="334"/>
      <c r="R13" s="331"/>
      <c r="S13" s="331"/>
      <c r="T13" s="335"/>
      <c r="U13" s="331"/>
      <c r="V13" s="332"/>
      <c r="W13" s="332"/>
      <c r="X13" s="336"/>
      <c r="Y13" s="337"/>
      <c r="Z13" s="337"/>
      <c r="AA13" s="338"/>
      <c r="AB13" s="339"/>
      <c r="AC13" s="331"/>
    </row>
    <row r="14" spans="1:29" s="304" customFormat="1" ht="13">
      <c r="A14" s="237" t="s">
        <v>45</v>
      </c>
      <c r="B14" s="304" t="s">
        <v>146</v>
      </c>
      <c r="C14" s="305"/>
      <c r="D14" s="305"/>
      <c r="E14" s="305"/>
      <c r="F14" s="208"/>
      <c r="G14" s="306"/>
      <c r="H14" s="307"/>
      <c r="I14" s="308"/>
      <c r="J14" s="117"/>
      <c r="K14" s="309"/>
      <c r="L14" s="309"/>
      <c r="M14" s="310"/>
      <c r="N14" s="305"/>
      <c r="O14" s="305"/>
      <c r="P14" s="310"/>
      <c r="Q14" s="310"/>
      <c r="R14" s="306"/>
      <c r="S14" s="311"/>
      <c r="T14" s="312"/>
      <c r="U14" s="306"/>
      <c r="V14" s="313"/>
      <c r="W14" s="313"/>
      <c r="X14" s="313"/>
      <c r="Y14" s="314"/>
      <c r="Z14" s="314"/>
      <c r="AA14" s="315"/>
      <c r="AB14" s="316"/>
      <c r="AC14" s="306"/>
    </row>
    <row r="15" spans="1:29" s="304" customFormat="1" ht="13">
      <c r="A15" s="237" t="s">
        <v>45</v>
      </c>
      <c r="B15" s="304" t="s">
        <v>146</v>
      </c>
      <c r="C15" s="305"/>
      <c r="D15" s="305"/>
      <c r="E15" s="305"/>
      <c r="F15" s="208"/>
      <c r="G15" s="306"/>
      <c r="H15" s="307"/>
      <c r="I15" s="308"/>
      <c r="J15" s="117"/>
      <c r="K15" s="309"/>
      <c r="L15" s="309"/>
      <c r="M15" s="310"/>
      <c r="N15" s="305"/>
      <c r="O15" s="305"/>
      <c r="P15" s="310"/>
      <c r="Q15" s="310"/>
      <c r="R15" s="306"/>
      <c r="S15" s="311"/>
      <c r="T15" s="312"/>
      <c r="U15" s="306"/>
      <c r="V15" s="313"/>
      <c r="W15" s="313"/>
      <c r="X15" s="313"/>
      <c r="Y15" s="314"/>
      <c r="Z15" s="314"/>
      <c r="AA15" s="315"/>
      <c r="AB15" s="316"/>
      <c r="AC15" s="306"/>
    </row>
    <row r="16" spans="1:29" s="304" customFormat="1" ht="13">
      <c r="A16" s="237" t="s">
        <v>46</v>
      </c>
      <c r="B16" s="304" t="s">
        <v>146</v>
      </c>
      <c r="C16" s="305"/>
      <c r="D16" s="305"/>
      <c r="E16" s="305"/>
      <c r="F16" s="208"/>
      <c r="G16" s="306"/>
      <c r="H16" s="307"/>
      <c r="I16" s="308"/>
      <c r="J16" s="117"/>
      <c r="K16" s="309"/>
      <c r="L16" s="309"/>
      <c r="M16" s="310"/>
      <c r="N16" s="305"/>
      <c r="O16" s="305"/>
      <c r="P16" s="310"/>
      <c r="Q16" s="310"/>
      <c r="R16" s="306"/>
      <c r="S16" s="311"/>
      <c r="T16" s="312"/>
      <c r="U16" s="306"/>
      <c r="V16" s="313"/>
      <c r="W16" s="313"/>
      <c r="X16" s="313"/>
      <c r="Y16" s="314"/>
      <c r="Z16" s="314"/>
      <c r="AA16" s="315"/>
      <c r="AB16" s="316"/>
      <c r="AC16" s="306"/>
    </row>
    <row r="17" spans="1:29" s="236" customFormat="1">
      <c r="A17" s="317" t="s">
        <v>97</v>
      </c>
      <c r="B17" s="318"/>
      <c r="C17" s="319"/>
      <c r="D17" s="319"/>
      <c r="E17" s="319"/>
      <c r="F17" s="319"/>
      <c r="G17" s="319"/>
      <c r="H17" s="321">
        <f>SUM(H14:H16 )</f>
        <v>0</v>
      </c>
      <c r="I17" s="321">
        <f>SUM(I14:I16 )</f>
        <v>0</v>
      </c>
      <c r="J17" s="320"/>
      <c r="K17" s="321">
        <f>SUM(K14:K16 )</f>
        <v>0</v>
      </c>
      <c r="L17" s="321">
        <f>SUM(L14:L16 )</f>
        <v>0</v>
      </c>
      <c r="M17" s="321"/>
      <c r="N17" s="322"/>
      <c r="O17" s="321"/>
      <c r="P17" s="322"/>
      <c r="Q17" s="323"/>
      <c r="R17" s="319"/>
      <c r="S17" s="319"/>
      <c r="T17" s="319"/>
      <c r="U17" s="319"/>
      <c r="V17" s="321">
        <f>SUM(V14:V16 )</f>
        <v>0</v>
      </c>
      <c r="W17" s="321">
        <f>SUM(W14:W16 )</f>
        <v>0</v>
      </c>
      <c r="X17" s="324"/>
      <c r="Y17" s="321"/>
      <c r="Z17" s="321"/>
      <c r="AA17" s="319"/>
      <c r="AB17" s="321">
        <f>SUM(AB14:AB16 )</f>
        <v>0</v>
      </c>
      <c r="AC17" s="319"/>
    </row>
    <row r="18" spans="1:29">
      <c r="H18" s="271"/>
      <c r="I18" s="271"/>
      <c r="K18" s="271"/>
      <c r="L18" s="271"/>
      <c r="V18" s="271"/>
      <c r="W18" s="271"/>
      <c r="AB18" s="271"/>
    </row>
    <row r="19" spans="1:29" s="236" customFormat="1">
      <c r="A19" s="342" t="s">
        <v>145</v>
      </c>
      <c r="B19" s="325"/>
      <c r="C19" s="325"/>
      <c r="D19" s="325"/>
      <c r="E19" s="325"/>
      <c r="F19" s="325"/>
      <c r="G19" s="325"/>
      <c r="H19" s="325">
        <f>H12+H17</f>
        <v>1550000000</v>
      </c>
      <c r="I19" s="325">
        <f>I12+I17</f>
        <v>980000000</v>
      </c>
      <c r="J19" s="325"/>
      <c r="K19" s="325">
        <f>K12+K17</f>
        <v>244999999.97000015</v>
      </c>
      <c r="L19" s="325">
        <f>L12+L17</f>
        <v>550000000</v>
      </c>
      <c r="M19" s="325"/>
      <c r="N19" s="343"/>
      <c r="O19" s="325"/>
      <c r="P19" s="343"/>
      <c r="Q19" s="344"/>
      <c r="R19" s="325"/>
      <c r="S19" s="325"/>
      <c r="T19" s="325"/>
      <c r="U19" s="325"/>
      <c r="V19" s="325">
        <f>V12+V17</f>
        <v>244999999.97000015</v>
      </c>
      <c r="W19" s="325">
        <f>W12+W17</f>
        <v>3733595.8326399941</v>
      </c>
      <c r="X19" s="345"/>
      <c r="Y19" s="325"/>
      <c r="Z19" s="325"/>
      <c r="AA19" s="325"/>
      <c r="AB19" s="325">
        <f>AB12+AB17</f>
        <v>0</v>
      </c>
      <c r="AC19" s="325"/>
    </row>
    <row r="20" spans="1:29">
      <c r="H20" s="271"/>
      <c r="I20" s="271"/>
    </row>
  </sheetData>
  <sheetProtection algorithmName="SHA-512" hashValue="Y8sj00LVcw2FlR4+Yot3FRVmQxBjGzf3uZ55fnJGMYMq76my7d1XmyjnsPCR+yINs24bEnEJzkl60iVcq+KrHA==" saltValue="qcf7PaAeLj5x4Ifj5eKU9A==" spinCount="100000" sheet="1" formatCells="0" formatColumns="0" formatRows="0" insertColumns="0" insertRows="0" insertHyperlinks="0" sort="0" autoFilter="0" pivotTables="0"/>
  <mergeCells count="33">
    <mergeCell ref="F6:G6"/>
    <mergeCell ref="A6:A7"/>
    <mergeCell ref="B6:B7"/>
    <mergeCell ref="G7:G8"/>
    <mergeCell ref="F7:F8"/>
    <mergeCell ref="C6:C8"/>
    <mergeCell ref="D6:D8"/>
    <mergeCell ref="E6:E8"/>
    <mergeCell ref="N2:V2"/>
    <mergeCell ref="N3:V3"/>
    <mergeCell ref="N4:V4"/>
    <mergeCell ref="N5:V5"/>
    <mergeCell ref="N7:N8"/>
    <mergeCell ref="Q6:Q8"/>
    <mergeCell ref="R6:R8"/>
    <mergeCell ref="H6:H7"/>
    <mergeCell ref="I6:I7"/>
    <mergeCell ref="J6:J7"/>
    <mergeCell ref="M6:N6"/>
    <mergeCell ref="O6:P7"/>
    <mergeCell ref="M7:M8"/>
    <mergeCell ref="L7:L8"/>
    <mergeCell ref="K7:K8"/>
    <mergeCell ref="Z6:Z7"/>
    <mergeCell ref="AA6:AA7"/>
    <mergeCell ref="AB6:AB7"/>
    <mergeCell ref="AC6:AC7"/>
    <mergeCell ref="S6:S7"/>
    <mergeCell ref="V6:W7"/>
    <mergeCell ref="X6:X7"/>
    <mergeCell ref="Y6:Y7"/>
    <mergeCell ref="T6:T8"/>
    <mergeCell ref="U6:U8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U14"/>
  <sheetViews>
    <sheetView showGridLines="0" zoomScale="80" zoomScaleNormal="80" zoomScalePageLayoutView="80" workbookViewId="0"/>
  </sheetViews>
  <sheetFormatPr baseColWidth="10" defaultRowHeight="14" x14ac:dyDescent="0"/>
  <cols>
    <col min="1" max="1" width="18.33203125" customWidth="1"/>
    <col min="2" max="2" width="24.6640625" customWidth="1"/>
    <col min="5" max="5" width="17.6640625" customWidth="1"/>
    <col min="6" max="7" width="25.1640625" customWidth="1"/>
    <col min="8" max="8" width="25.5" customWidth="1"/>
    <col min="9" max="10" width="17.6640625" customWidth="1"/>
    <col min="11" max="13" width="28.6640625" customWidth="1"/>
    <col min="14" max="15" width="17.6640625" customWidth="1"/>
    <col min="16" max="16" width="25.1640625" bestFit="1" customWidth="1"/>
    <col min="17" max="21" width="17.6640625" customWidth="1"/>
  </cols>
  <sheetData>
    <row r="1" spans="1:21">
      <c r="A1" s="95" t="s">
        <v>220</v>
      </c>
      <c r="B1" s="96" t="s">
        <v>211</v>
      </c>
      <c r="C1" s="23"/>
      <c r="D1" s="24"/>
      <c r="E1" s="2"/>
      <c r="F1" s="2"/>
      <c r="G1" s="2"/>
      <c r="H1" s="25"/>
      <c r="I1" s="25"/>
      <c r="J1" s="3"/>
      <c r="K1" s="26"/>
      <c r="L1" s="26"/>
      <c r="M1" s="27"/>
      <c r="N1" s="28"/>
      <c r="O1" s="28"/>
      <c r="P1" s="27"/>
      <c r="Q1" s="3"/>
      <c r="R1" s="3"/>
      <c r="S1" s="4"/>
      <c r="T1" s="3"/>
      <c r="U1" s="24"/>
    </row>
    <row r="2" spans="1:21">
      <c r="A2" s="5"/>
      <c r="B2" s="5"/>
      <c r="C2" s="34"/>
      <c r="D2" s="34"/>
      <c r="E2" s="7"/>
      <c r="F2" s="7"/>
      <c r="G2" s="440" t="s">
        <v>61</v>
      </c>
      <c r="H2" s="440"/>
      <c r="I2" s="440"/>
      <c r="J2" s="440"/>
      <c r="K2" s="440"/>
      <c r="L2" s="440"/>
      <c r="M2" s="440"/>
      <c r="N2" s="440"/>
      <c r="O2" s="6"/>
      <c r="P2" s="6"/>
      <c r="Q2" s="6"/>
      <c r="R2" s="6"/>
      <c r="S2" s="6"/>
      <c r="T2" s="6"/>
      <c r="U2" s="34"/>
    </row>
    <row r="3" spans="1:21">
      <c r="A3" s="8"/>
      <c r="B3" s="8"/>
      <c r="C3" s="43"/>
      <c r="D3" s="43"/>
      <c r="E3" s="9"/>
      <c r="F3" s="9"/>
      <c r="G3" s="422">
        <v>43465</v>
      </c>
      <c r="H3" s="422"/>
      <c r="I3" s="422"/>
      <c r="J3" s="422"/>
      <c r="K3" s="422"/>
      <c r="L3" s="422"/>
      <c r="M3" s="422"/>
      <c r="N3" s="422"/>
      <c r="O3" s="39"/>
      <c r="P3" s="39"/>
      <c r="Q3" s="39"/>
      <c r="R3" s="39"/>
      <c r="S3" s="39"/>
      <c r="T3" s="39"/>
      <c r="U3" s="43"/>
    </row>
    <row r="4" spans="1:21">
      <c r="A4" s="9"/>
      <c r="B4" s="9"/>
      <c r="C4" s="51"/>
      <c r="D4" s="43"/>
      <c r="E4" s="9"/>
      <c r="F4" s="9"/>
      <c r="G4" s="441" t="s">
        <v>1</v>
      </c>
      <c r="H4" s="441"/>
      <c r="I4" s="441"/>
      <c r="J4" s="441"/>
      <c r="K4" s="441"/>
      <c r="L4" s="441"/>
      <c r="M4" s="441"/>
      <c r="N4" s="441"/>
      <c r="O4" s="78"/>
      <c r="P4" s="78"/>
      <c r="Q4" s="78"/>
      <c r="R4" s="78"/>
      <c r="S4" s="78"/>
      <c r="T4" s="78"/>
      <c r="U4" s="43"/>
    </row>
    <row r="5" spans="1:21" ht="15" thickBot="1">
      <c r="A5" s="9"/>
      <c r="B5" s="9"/>
      <c r="C5" s="51"/>
      <c r="D5" s="43"/>
      <c r="E5" s="9"/>
      <c r="F5" s="9"/>
      <c r="G5" s="423" t="s">
        <v>62</v>
      </c>
      <c r="H5" s="423"/>
      <c r="I5" s="423"/>
      <c r="J5" s="423"/>
      <c r="K5" s="423"/>
      <c r="L5" s="423"/>
      <c r="M5" s="423"/>
      <c r="N5" s="423"/>
      <c r="O5" s="79"/>
      <c r="P5" s="79"/>
      <c r="Q5" s="79"/>
      <c r="R5" s="79"/>
      <c r="S5" s="79"/>
      <c r="T5" s="79"/>
      <c r="U5" s="80"/>
    </row>
    <row r="6" spans="1:21">
      <c r="A6" s="434" t="s">
        <v>2</v>
      </c>
      <c r="B6" s="436" t="s">
        <v>3</v>
      </c>
      <c r="C6" s="438" t="s">
        <v>7</v>
      </c>
      <c r="D6" s="438"/>
      <c r="E6" s="436" t="s">
        <v>63</v>
      </c>
      <c r="F6" s="436" t="s">
        <v>64</v>
      </c>
      <c r="G6" s="436" t="s">
        <v>65</v>
      </c>
      <c r="H6" s="428" t="s">
        <v>25</v>
      </c>
      <c r="I6" s="481" t="s">
        <v>66</v>
      </c>
      <c r="J6" s="481" t="s">
        <v>67</v>
      </c>
      <c r="K6" s="481" t="s">
        <v>68</v>
      </c>
      <c r="L6" s="481" t="s">
        <v>69</v>
      </c>
      <c r="M6" s="481" t="s">
        <v>70</v>
      </c>
      <c r="N6" s="443" t="s">
        <v>57</v>
      </c>
      <c r="O6" s="428" t="s">
        <v>71</v>
      </c>
      <c r="P6" s="428" t="s">
        <v>72</v>
      </c>
      <c r="Q6" s="468" t="s">
        <v>73</v>
      </c>
      <c r="R6" s="428" t="s">
        <v>74</v>
      </c>
      <c r="S6" s="428" t="s">
        <v>16</v>
      </c>
      <c r="T6" s="428" t="s">
        <v>75</v>
      </c>
      <c r="U6" s="483" t="s">
        <v>17</v>
      </c>
    </row>
    <row r="7" spans="1:21">
      <c r="A7" s="435"/>
      <c r="B7" s="437"/>
      <c r="C7" s="430" t="s">
        <v>28</v>
      </c>
      <c r="D7" s="430" t="s">
        <v>29</v>
      </c>
      <c r="E7" s="437"/>
      <c r="F7" s="437"/>
      <c r="G7" s="437"/>
      <c r="H7" s="446"/>
      <c r="I7" s="482"/>
      <c r="J7" s="482"/>
      <c r="K7" s="482"/>
      <c r="L7" s="482"/>
      <c r="M7" s="482"/>
      <c r="N7" s="445"/>
      <c r="O7" s="446"/>
      <c r="P7" s="446"/>
      <c r="Q7" s="469"/>
      <c r="R7" s="446"/>
      <c r="S7" s="446"/>
      <c r="T7" s="446"/>
      <c r="U7" s="484"/>
    </row>
    <row r="8" spans="1:21" ht="15" thickBot="1">
      <c r="A8" s="107"/>
      <c r="B8" s="102"/>
      <c r="C8" s="431"/>
      <c r="D8" s="431"/>
      <c r="E8" s="102"/>
      <c r="F8" s="102"/>
      <c r="G8" s="102"/>
      <c r="H8" s="103"/>
      <c r="I8" s="111"/>
      <c r="J8" s="111"/>
      <c r="K8" s="111"/>
      <c r="L8" s="111"/>
      <c r="M8" s="111"/>
      <c r="N8" s="110"/>
      <c r="O8" s="103"/>
      <c r="P8" s="103"/>
      <c r="Q8" s="115"/>
      <c r="R8" s="103"/>
      <c r="S8" s="103"/>
      <c r="T8" s="103"/>
      <c r="U8" s="114"/>
    </row>
    <row r="9" spans="1:21" ht="12.5" customHeight="1">
      <c r="A9" s="93" t="s">
        <v>76</v>
      </c>
      <c r="B9" s="13" t="s">
        <v>211</v>
      </c>
      <c r="C9" s="14"/>
      <c r="D9" s="58"/>
      <c r="E9" s="59"/>
      <c r="F9" s="59"/>
      <c r="G9" s="60"/>
      <c r="H9" s="15"/>
      <c r="I9" s="16"/>
      <c r="J9" s="16"/>
      <c r="K9" s="61"/>
      <c r="L9" s="62"/>
      <c r="M9" s="63"/>
      <c r="N9" s="61"/>
      <c r="O9" s="58"/>
      <c r="P9" s="58"/>
      <c r="Q9" s="94"/>
      <c r="R9" s="58"/>
      <c r="S9" s="59"/>
      <c r="T9" s="59"/>
      <c r="U9" s="66"/>
    </row>
    <row r="10" spans="1:21" ht="12.5" customHeight="1">
      <c r="A10" s="93" t="s">
        <v>77</v>
      </c>
      <c r="B10" s="13" t="s">
        <v>211</v>
      </c>
      <c r="C10" s="14"/>
      <c r="D10" s="58"/>
      <c r="E10" s="59"/>
      <c r="F10" s="59"/>
      <c r="G10" s="60"/>
      <c r="H10" s="15"/>
      <c r="I10" s="16"/>
      <c r="J10" s="16"/>
      <c r="K10" s="61"/>
      <c r="L10" s="62"/>
      <c r="M10" s="63"/>
      <c r="N10" s="61"/>
      <c r="O10" s="58"/>
      <c r="P10" s="58"/>
      <c r="Q10" s="94"/>
      <c r="R10" s="58"/>
      <c r="S10" s="59"/>
      <c r="T10" s="59"/>
      <c r="U10" s="66"/>
    </row>
    <row r="11" spans="1:21" ht="12.5" customHeight="1">
      <c r="A11" s="93" t="s">
        <v>78</v>
      </c>
      <c r="B11" s="13" t="s">
        <v>211</v>
      </c>
      <c r="C11" s="14"/>
      <c r="D11" s="58"/>
      <c r="E11" s="59"/>
      <c r="F11" s="59"/>
      <c r="G11" s="60"/>
      <c r="H11" s="15"/>
      <c r="I11" s="16"/>
      <c r="J11" s="16"/>
      <c r="K11" s="61"/>
      <c r="L11" s="62"/>
      <c r="M11" s="63"/>
      <c r="N11" s="61"/>
      <c r="O11" s="58"/>
      <c r="P11" s="58"/>
      <c r="Q11" s="94"/>
      <c r="R11" s="58"/>
      <c r="S11" s="59"/>
      <c r="T11" s="59"/>
      <c r="U11" s="66"/>
    </row>
    <row r="12" spans="1:21" ht="20" customHeight="1">
      <c r="A12" s="17"/>
      <c r="B12" s="18"/>
      <c r="C12" s="67"/>
      <c r="D12" s="67"/>
      <c r="E12" s="19"/>
      <c r="F12" s="19"/>
      <c r="G12" s="68"/>
      <c r="H12" s="69"/>
      <c r="I12" s="70"/>
      <c r="J12" s="20"/>
      <c r="K12" s="16"/>
      <c r="L12" s="71"/>
      <c r="M12" s="72"/>
      <c r="N12" s="73"/>
      <c r="O12" s="73"/>
      <c r="P12" s="72"/>
      <c r="Q12" s="68"/>
      <c r="R12" s="15"/>
      <c r="S12" s="21"/>
      <c r="T12" s="15"/>
      <c r="U12" s="76"/>
    </row>
    <row r="13" spans="1:21" s="164" customFormat="1" ht="20" customHeight="1">
      <c r="A13" s="175" t="s">
        <v>79</v>
      </c>
      <c r="B13" s="159"/>
      <c r="C13" s="167"/>
      <c r="D13" s="167"/>
      <c r="E13" s="171">
        <f>SUM(E9:E11 )</f>
        <v>0</v>
      </c>
      <c r="F13" s="171"/>
      <c r="G13" s="171">
        <f>SUM(G9:G11 )</f>
        <v>0</v>
      </c>
      <c r="H13" s="167"/>
      <c r="I13" s="171">
        <f>SUM(I9:I11 )</f>
        <v>0</v>
      </c>
      <c r="J13" s="171">
        <f>SUM(J9:J11 )</f>
        <v>0</v>
      </c>
      <c r="K13" s="172"/>
      <c r="L13" s="168"/>
      <c r="M13" s="168"/>
      <c r="N13" s="172"/>
      <c r="O13" s="167"/>
      <c r="P13" s="167"/>
      <c r="Q13" s="167"/>
      <c r="R13" s="167"/>
      <c r="S13" s="171">
        <f>SUM(S9:S11 )</f>
        <v>0</v>
      </c>
      <c r="T13" s="171">
        <f>SUM(T9:T11 )</f>
        <v>0</v>
      </c>
      <c r="U13" s="170"/>
    </row>
    <row r="14" spans="1:21" ht="20" customHeight="1"/>
  </sheetData>
  <mergeCells count="26">
    <mergeCell ref="G2:N2"/>
    <mergeCell ref="G3:N3"/>
    <mergeCell ref="G4:N4"/>
    <mergeCell ref="G5:N5"/>
    <mergeCell ref="A6:A7"/>
    <mergeCell ref="B6:B7"/>
    <mergeCell ref="C6:D6"/>
    <mergeCell ref="E6:E7"/>
    <mergeCell ref="F6:F7"/>
    <mergeCell ref="G6:G7"/>
    <mergeCell ref="D7:D8"/>
    <mergeCell ref="C7:C8"/>
    <mergeCell ref="H6:H7"/>
    <mergeCell ref="I6:I7"/>
    <mergeCell ref="J6:J7"/>
    <mergeCell ref="K6:K7"/>
    <mergeCell ref="L6:L7"/>
    <mergeCell ref="M6:M7"/>
    <mergeCell ref="T6:T7"/>
    <mergeCell ref="U6:U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-0.499984740745262"/>
  </sheetPr>
  <dimension ref="A1:O62"/>
  <sheetViews>
    <sheetView showGridLines="0" zoomScale="85" zoomScaleNormal="85" zoomScalePageLayoutView="85" workbookViewId="0"/>
  </sheetViews>
  <sheetFormatPr baseColWidth="10" defaultRowHeight="14" x14ac:dyDescent="0"/>
  <cols>
    <col min="1" max="1" width="21.1640625" customWidth="1"/>
    <col min="2" max="2" width="25.5" bestFit="1" customWidth="1"/>
    <col min="3" max="3" width="33.6640625" customWidth="1"/>
    <col min="4" max="14" width="23" customWidth="1"/>
  </cols>
  <sheetData>
    <row r="1" spans="1:15">
      <c r="A1" s="95" t="s">
        <v>220</v>
      </c>
      <c r="B1" s="96" t="s">
        <v>211</v>
      </c>
      <c r="C1" s="23"/>
      <c r="D1" s="24"/>
      <c r="E1" s="81"/>
      <c r="F1" s="2"/>
      <c r="G1" s="27"/>
      <c r="H1" s="25"/>
      <c r="I1" s="3"/>
      <c r="J1" s="27"/>
      <c r="K1" s="26"/>
      <c r="L1" s="27"/>
      <c r="M1" s="28"/>
      <c r="N1" s="28"/>
    </row>
    <row r="2" spans="1:15">
      <c r="A2" s="5"/>
      <c r="B2" s="5"/>
      <c r="C2" s="34"/>
      <c r="D2" s="34"/>
      <c r="E2" s="82"/>
      <c r="F2" s="440" t="s">
        <v>61</v>
      </c>
      <c r="G2" s="440"/>
      <c r="H2" s="440"/>
      <c r="I2" s="440"/>
      <c r="J2" s="440"/>
      <c r="K2" s="440"/>
      <c r="L2" s="440"/>
      <c r="M2" s="440"/>
      <c r="N2" s="6"/>
    </row>
    <row r="3" spans="1:15">
      <c r="A3" s="8"/>
      <c r="B3" s="8"/>
      <c r="C3" s="43"/>
      <c r="D3" s="43"/>
      <c r="E3" s="83"/>
      <c r="F3" s="422">
        <v>43465</v>
      </c>
      <c r="G3" s="422"/>
      <c r="H3" s="422"/>
      <c r="I3" s="422"/>
      <c r="J3" s="422"/>
      <c r="K3" s="422"/>
      <c r="L3" s="422"/>
      <c r="M3" s="422"/>
      <c r="N3" s="39"/>
    </row>
    <row r="4" spans="1:15">
      <c r="A4" s="9"/>
      <c r="B4" s="9"/>
      <c r="C4" s="51"/>
      <c r="D4" s="43"/>
      <c r="E4" s="83"/>
      <c r="F4" s="441" t="s">
        <v>1</v>
      </c>
      <c r="G4" s="441"/>
      <c r="H4" s="441"/>
      <c r="I4" s="441"/>
      <c r="J4" s="441"/>
      <c r="K4" s="441"/>
      <c r="L4" s="441"/>
      <c r="M4" s="441"/>
      <c r="N4" s="78"/>
    </row>
    <row r="5" spans="1:15" ht="15" thickBot="1">
      <c r="A5" s="9"/>
      <c r="B5" s="9"/>
      <c r="C5" s="51"/>
      <c r="D5" s="43"/>
      <c r="E5" s="83"/>
      <c r="F5" s="423" t="s">
        <v>80</v>
      </c>
      <c r="G5" s="423"/>
      <c r="H5" s="423"/>
      <c r="I5" s="423"/>
      <c r="J5" s="423"/>
      <c r="K5" s="423"/>
      <c r="L5" s="423"/>
      <c r="M5" s="423"/>
      <c r="N5" s="79"/>
    </row>
    <row r="6" spans="1:15">
      <c r="A6" s="434" t="s">
        <v>3</v>
      </c>
      <c r="B6" s="436" t="s">
        <v>4</v>
      </c>
      <c r="C6" s="461" t="s">
        <v>44</v>
      </c>
      <c r="D6" s="488"/>
      <c r="E6" s="462"/>
      <c r="F6" s="438" t="s">
        <v>81</v>
      </c>
      <c r="G6" s="438"/>
      <c r="H6" s="438"/>
      <c r="I6" s="489" t="s">
        <v>82</v>
      </c>
      <c r="J6" s="489"/>
      <c r="K6" s="489"/>
      <c r="L6" s="438" t="s">
        <v>83</v>
      </c>
      <c r="M6" s="438"/>
      <c r="N6" s="490"/>
    </row>
    <row r="7" spans="1:15" ht="33" customHeight="1">
      <c r="A7" s="435"/>
      <c r="B7" s="437"/>
      <c r="C7" s="430" t="s">
        <v>84</v>
      </c>
      <c r="D7" s="463" t="s">
        <v>85</v>
      </c>
      <c r="E7" s="430" t="s">
        <v>86</v>
      </c>
      <c r="F7" s="430" t="s">
        <v>87</v>
      </c>
      <c r="G7" s="463" t="s">
        <v>88</v>
      </c>
      <c r="H7" s="459" t="s">
        <v>89</v>
      </c>
      <c r="I7" s="459" t="s">
        <v>90</v>
      </c>
      <c r="J7" s="463" t="s">
        <v>91</v>
      </c>
      <c r="K7" s="459" t="s">
        <v>92</v>
      </c>
      <c r="L7" s="463" t="s">
        <v>93</v>
      </c>
      <c r="M7" s="430" t="s">
        <v>94</v>
      </c>
      <c r="N7" s="491" t="s">
        <v>95</v>
      </c>
    </row>
    <row r="8" spans="1:15" ht="33" customHeight="1" thickBot="1">
      <c r="A8" s="107"/>
      <c r="B8" s="102"/>
      <c r="C8" s="431"/>
      <c r="D8" s="464"/>
      <c r="E8" s="431"/>
      <c r="F8" s="431"/>
      <c r="G8" s="464"/>
      <c r="H8" s="460"/>
      <c r="I8" s="460"/>
      <c r="J8" s="464"/>
      <c r="K8" s="460"/>
      <c r="L8" s="464"/>
      <c r="M8" s="431"/>
      <c r="N8" s="492"/>
    </row>
    <row r="9" spans="1:15">
      <c r="A9" s="93" t="s">
        <v>211</v>
      </c>
      <c r="B9" s="14" t="s">
        <v>96</v>
      </c>
      <c r="C9" s="14" t="s">
        <v>214</v>
      </c>
      <c r="D9" s="485"/>
      <c r="E9" s="487"/>
      <c r="F9" s="61" t="s">
        <v>96</v>
      </c>
      <c r="G9" s="60"/>
      <c r="H9" s="84"/>
      <c r="I9" s="16"/>
      <c r="J9" s="16"/>
      <c r="K9" s="61"/>
      <c r="L9" s="62"/>
      <c r="M9" s="97"/>
      <c r="N9" s="61"/>
      <c r="O9" s="58"/>
    </row>
    <row r="10" spans="1:15">
      <c r="A10" s="93" t="s">
        <v>211</v>
      </c>
      <c r="B10" s="14" t="s">
        <v>96</v>
      </c>
      <c r="C10" s="14" t="s">
        <v>214</v>
      </c>
      <c r="D10" s="486"/>
      <c r="E10" s="486"/>
      <c r="F10" s="61" t="s">
        <v>96</v>
      </c>
      <c r="G10" s="60"/>
      <c r="H10" s="84"/>
      <c r="I10" s="16"/>
      <c r="J10" s="16"/>
      <c r="K10" s="61"/>
      <c r="L10" s="62"/>
      <c r="M10" s="97"/>
      <c r="N10" s="61"/>
      <c r="O10" s="58"/>
    </row>
    <row r="11" spans="1:15">
      <c r="A11" s="93" t="s">
        <v>211</v>
      </c>
      <c r="B11" s="14" t="s">
        <v>96</v>
      </c>
      <c r="C11" s="14" t="s">
        <v>214</v>
      </c>
      <c r="D11" s="486"/>
      <c r="E11" s="486"/>
      <c r="F11" s="61" t="s">
        <v>96</v>
      </c>
      <c r="G11" s="60"/>
      <c r="H11" s="84"/>
      <c r="I11" s="16"/>
      <c r="J11" s="16"/>
      <c r="K11" s="61"/>
      <c r="L11" s="62"/>
      <c r="M11" s="97"/>
      <c r="N11" s="61"/>
      <c r="O11" s="58"/>
    </row>
    <row r="12" spans="1:15">
      <c r="A12" s="93" t="s">
        <v>211</v>
      </c>
      <c r="B12" s="14" t="s">
        <v>96</v>
      </c>
      <c r="C12" s="14" t="s">
        <v>214</v>
      </c>
      <c r="D12" s="486"/>
      <c r="E12" s="486"/>
      <c r="F12" s="61" t="s">
        <v>96</v>
      </c>
      <c r="G12" s="60"/>
      <c r="H12" s="84"/>
      <c r="I12" s="16"/>
      <c r="J12" s="16"/>
      <c r="K12" s="61"/>
      <c r="L12" s="62"/>
      <c r="M12" s="97"/>
      <c r="N12" s="61"/>
      <c r="O12" s="58"/>
    </row>
    <row r="13" spans="1:15">
      <c r="A13" s="93" t="s">
        <v>211</v>
      </c>
      <c r="B13" s="14" t="s">
        <v>96</v>
      </c>
      <c r="C13" s="14" t="s">
        <v>214</v>
      </c>
      <c r="D13" s="486"/>
      <c r="E13" s="486"/>
      <c r="F13" s="61" t="s">
        <v>96</v>
      </c>
      <c r="G13" s="60"/>
      <c r="H13" s="84"/>
      <c r="I13" s="16"/>
      <c r="J13" s="16"/>
      <c r="K13" s="61"/>
      <c r="L13" s="62"/>
      <c r="M13" s="97"/>
      <c r="N13" s="61"/>
      <c r="O13" s="58"/>
    </row>
    <row r="14" spans="1:15">
      <c r="A14" s="93" t="s">
        <v>211</v>
      </c>
      <c r="B14" s="14" t="s">
        <v>96</v>
      </c>
      <c r="C14" s="14" t="s">
        <v>214</v>
      </c>
      <c r="D14" s="486"/>
      <c r="E14" s="486"/>
      <c r="F14" s="61" t="s">
        <v>96</v>
      </c>
      <c r="G14" s="60"/>
      <c r="H14" s="84"/>
      <c r="I14" s="16"/>
      <c r="J14" s="16"/>
      <c r="K14" s="61"/>
      <c r="L14" s="62"/>
      <c r="M14" s="97"/>
      <c r="N14" s="61"/>
      <c r="O14" s="58"/>
    </row>
    <row r="15" spans="1:15">
      <c r="A15" s="93" t="s">
        <v>211</v>
      </c>
      <c r="B15" s="14" t="s">
        <v>96</v>
      </c>
      <c r="C15" s="14" t="s">
        <v>214</v>
      </c>
      <c r="D15" s="486"/>
      <c r="E15" s="486"/>
      <c r="F15" s="61" t="s">
        <v>96</v>
      </c>
      <c r="G15" s="60"/>
      <c r="H15" s="84"/>
      <c r="I15" s="16"/>
      <c r="J15" s="16"/>
      <c r="K15" s="61"/>
      <c r="L15" s="62"/>
      <c r="M15" s="97"/>
      <c r="N15" s="61"/>
      <c r="O15" s="58"/>
    </row>
    <row r="16" spans="1:15">
      <c r="A16" s="93" t="s">
        <v>211</v>
      </c>
      <c r="B16" s="14" t="s">
        <v>96</v>
      </c>
      <c r="C16" s="14" t="s">
        <v>214</v>
      </c>
      <c r="D16" s="486"/>
      <c r="E16" s="486"/>
      <c r="F16" s="61" t="s">
        <v>96</v>
      </c>
      <c r="G16" s="60"/>
      <c r="H16" s="84"/>
      <c r="I16" s="16"/>
      <c r="J16" s="16"/>
      <c r="K16" s="61"/>
      <c r="L16" s="62"/>
      <c r="M16" s="97"/>
      <c r="N16" s="61"/>
      <c r="O16" s="58"/>
    </row>
    <row r="17" spans="1:15">
      <c r="A17" s="93" t="s">
        <v>211</v>
      </c>
      <c r="B17" s="14" t="s">
        <v>96</v>
      </c>
      <c r="C17" s="14" t="s">
        <v>214</v>
      </c>
      <c r="D17" s="486"/>
      <c r="E17" s="486"/>
      <c r="F17" s="61" t="s">
        <v>96</v>
      </c>
      <c r="G17" s="60"/>
      <c r="H17" s="84"/>
      <c r="I17" s="16"/>
      <c r="J17" s="16"/>
      <c r="K17" s="61"/>
      <c r="L17" s="62"/>
      <c r="M17" s="97"/>
      <c r="N17" s="61"/>
      <c r="O17" s="58"/>
    </row>
    <row r="18" spans="1:15">
      <c r="A18" s="93" t="s">
        <v>211</v>
      </c>
      <c r="B18" s="14" t="s">
        <v>96</v>
      </c>
      <c r="C18" s="14" t="s">
        <v>214</v>
      </c>
      <c r="D18" s="486"/>
      <c r="E18" s="486"/>
      <c r="F18" s="61" t="s">
        <v>96</v>
      </c>
      <c r="G18" s="60"/>
      <c r="H18" s="84"/>
      <c r="I18" s="16"/>
      <c r="J18" s="16"/>
      <c r="K18" s="61"/>
      <c r="L18" s="62"/>
      <c r="M18" s="97"/>
      <c r="N18" s="61"/>
      <c r="O18" s="58"/>
    </row>
    <row r="19" spans="1:15">
      <c r="A19" s="116" t="s">
        <v>50</v>
      </c>
      <c r="B19" s="134"/>
      <c r="C19" s="134"/>
      <c r="D19" s="156">
        <f>SUM(D9)</f>
        <v>0</v>
      </c>
      <c r="E19" s="156">
        <f>SUM(E9)</f>
        <v>0</v>
      </c>
      <c r="F19" s="137"/>
      <c r="G19" s="136"/>
      <c r="H19" s="137">
        <f>SUM(H9)</f>
        <v>0</v>
      </c>
      <c r="I19" s="136"/>
      <c r="J19" s="136"/>
      <c r="K19" s="137">
        <f>SUM(K9)</f>
        <v>0</v>
      </c>
      <c r="L19" s="138"/>
      <c r="M19" s="137">
        <f>SUM(M9)</f>
        <v>0</v>
      </c>
      <c r="N19" s="137"/>
      <c r="O19" s="139"/>
    </row>
    <row r="20" spans="1:15">
      <c r="A20" s="17"/>
      <c r="B20" s="67"/>
      <c r="C20" s="67"/>
      <c r="D20" s="85"/>
      <c r="E20" s="85"/>
      <c r="F20" s="85"/>
      <c r="G20" s="68"/>
      <c r="H20" s="72"/>
      <c r="I20" s="70"/>
      <c r="J20" s="20"/>
      <c r="K20" s="86"/>
      <c r="L20" s="71"/>
      <c r="M20" s="72"/>
      <c r="N20" s="73"/>
      <c r="O20" s="73"/>
    </row>
    <row r="21" spans="1:15">
      <c r="A21" s="93" t="s">
        <v>211</v>
      </c>
      <c r="B21" s="14" t="s">
        <v>158</v>
      </c>
      <c r="C21" s="14" t="s">
        <v>215</v>
      </c>
      <c r="D21" s="157"/>
      <c r="E21" s="157"/>
      <c r="F21" s="61" t="s">
        <v>158</v>
      </c>
      <c r="G21" s="60"/>
      <c r="H21" s="84"/>
      <c r="I21" s="16"/>
      <c r="J21" s="16"/>
      <c r="K21" s="61"/>
      <c r="L21" s="62"/>
      <c r="M21" s="97"/>
      <c r="N21" s="61"/>
      <c r="O21" s="58"/>
    </row>
    <row r="22" spans="1:15">
      <c r="A22" s="93" t="s">
        <v>211</v>
      </c>
      <c r="B22" s="14" t="s">
        <v>158</v>
      </c>
      <c r="C22" s="14" t="s">
        <v>215</v>
      </c>
      <c r="D22" s="157"/>
      <c r="E22" s="157"/>
      <c r="F22" s="61" t="s">
        <v>158</v>
      </c>
      <c r="G22" s="60"/>
      <c r="H22" s="84"/>
      <c r="I22" s="16"/>
      <c r="J22" s="16"/>
      <c r="K22" s="61"/>
      <c r="L22" s="62"/>
      <c r="M22" s="97"/>
      <c r="N22" s="61"/>
      <c r="O22" s="58"/>
    </row>
    <row r="23" spans="1:15">
      <c r="A23" s="93" t="s">
        <v>211</v>
      </c>
      <c r="B23" s="14" t="s">
        <v>163</v>
      </c>
      <c r="C23" s="14" t="s">
        <v>215</v>
      </c>
      <c r="D23" s="157"/>
      <c r="E23" s="157"/>
      <c r="F23" s="61" t="s">
        <v>163</v>
      </c>
      <c r="G23" s="60"/>
      <c r="H23" s="84"/>
      <c r="I23" s="16"/>
      <c r="J23" s="16"/>
      <c r="K23" s="61"/>
      <c r="L23" s="62"/>
      <c r="M23" s="97"/>
      <c r="N23" s="61"/>
      <c r="O23" s="58"/>
    </row>
    <row r="24" spans="1:15">
      <c r="A24" s="93" t="s">
        <v>211</v>
      </c>
      <c r="B24" s="14" t="s">
        <v>163</v>
      </c>
      <c r="C24" s="14" t="s">
        <v>215</v>
      </c>
      <c r="D24" s="157"/>
      <c r="E24" s="157"/>
      <c r="F24" s="61" t="s">
        <v>163</v>
      </c>
      <c r="G24" s="60"/>
      <c r="H24" s="84"/>
      <c r="I24" s="16"/>
      <c r="J24" s="16"/>
      <c r="K24" s="61"/>
      <c r="L24" s="62"/>
      <c r="M24" s="97"/>
      <c r="N24" s="61"/>
      <c r="O24" s="58"/>
    </row>
    <row r="25" spans="1:15">
      <c r="A25" s="93" t="s">
        <v>211</v>
      </c>
      <c r="B25" s="14" t="s">
        <v>166</v>
      </c>
      <c r="C25" s="14" t="s">
        <v>215</v>
      </c>
      <c r="D25" s="157"/>
      <c r="E25" s="157"/>
      <c r="F25" s="61" t="s">
        <v>166</v>
      </c>
      <c r="G25" s="60"/>
      <c r="H25" s="84"/>
      <c r="I25" s="16"/>
      <c r="J25" s="16"/>
      <c r="K25" s="61"/>
      <c r="L25" s="62"/>
      <c r="M25" s="97"/>
      <c r="N25" s="61"/>
      <c r="O25" s="58"/>
    </row>
    <row r="26" spans="1:15">
      <c r="A26" s="93" t="s">
        <v>211</v>
      </c>
      <c r="B26" s="14" t="s">
        <v>168</v>
      </c>
      <c r="C26" s="14" t="s">
        <v>215</v>
      </c>
      <c r="D26" s="157"/>
      <c r="E26" s="157"/>
      <c r="F26" s="61" t="s">
        <v>168</v>
      </c>
      <c r="G26" s="60"/>
      <c r="H26" s="84"/>
      <c r="I26" s="16"/>
      <c r="J26" s="16"/>
      <c r="K26" s="61"/>
      <c r="L26" s="62"/>
      <c r="M26" s="97"/>
      <c r="N26" s="61"/>
      <c r="O26" s="58"/>
    </row>
    <row r="27" spans="1:15">
      <c r="A27" s="93" t="s">
        <v>211</v>
      </c>
      <c r="B27" s="14" t="s">
        <v>170</v>
      </c>
      <c r="C27" s="14" t="s">
        <v>215</v>
      </c>
      <c r="D27" s="157"/>
      <c r="E27" s="157"/>
      <c r="F27" s="61" t="s">
        <v>170</v>
      </c>
      <c r="G27" s="60"/>
      <c r="H27" s="84"/>
      <c r="I27" s="16"/>
      <c r="J27" s="16"/>
      <c r="K27" s="61"/>
      <c r="L27" s="62"/>
      <c r="M27" s="97"/>
      <c r="N27" s="61"/>
      <c r="O27" s="58"/>
    </row>
    <row r="28" spans="1:15">
      <c r="A28" s="93" t="s">
        <v>211</v>
      </c>
      <c r="B28" s="14" t="s">
        <v>172</v>
      </c>
      <c r="C28" s="14"/>
      <c r="D28" s="97"/>
      <c r="E28" s="97"/>
      <c r="F28" s="61"/>
      <c r="G28" s="60"/>
      <c r="H28" s="84"/>
      <c r="I28" s="16"/>
      <c r="J28" s="16"/>
      <c r="K28" s="61"/>
      <c r="L28" s="62"/>
      <c r="M28" s="97"/>
      <c r="N28" s="61"/>
      <c r="O28" s="58"/>
    </row>
    <row r="29" spans="1:15">
      <c r="A29" s="93" t="s">
        <v>211</v>
      </c>
      <c r="B29" s="14" t="s">
        <v>175</v>
      </c>
      <c r="C29" s="14"/>
      <c r="D29" s="97"/>
      <c r="E29" s="97"/>
      <c r="F29" s="61"/>
      <c r="G29" s="60"/>
      <c r="H29" s="84"/>
      <c r="I29" s="16"/>
      <c r="J29" s="16"/>
      <c r="K29" s="61"/>
      <c r="L29" s="62"/>
      <c r="M29" s="97"/>
      <c r="N29" s="61"/>
      <c r="O29" s="58"/>
    </row>
    <row r="30" spans="1:15">
      <c r="A30" s="93" t="s">
        <v>211</v>
      </c>
      <c r="B30" s="14" t="s">
        <v>177</v>
      </c>
      <c r="C30" s="14"/>
      <c r="D30" s="97"/>
      <c r="E30" s="97"/>
      <c r="F30" s="61"/>
      <c r="G30" s="60"/>
      <c r="H30" s="84"/>
      <c r="I30" s="16"/>
      <c r="J30" s="16"/>
      <c r="K30" s="61"/>
      <c r="L30" s="62"/>
      <c r="M30" s="97"/>
      <c r="N30" s="61"/>
      <c r="O30" s="58"/>
    </row>
    <row r="31" spans="1:15">
      <c r="A31" s="93" t="s">
        <v>211</v>
      </c>
      <c r="B31" s="14" t="s">
        <v>179</v>
      </c>
      <c r="C31" s="14"/>
      <c r="D31" s="97"/>
      <c r="E31" s="97"/>
      <c r="F31" s="61"/>
      <c r="G31" s="60"/>
      <c r="H31" s="84"/>
      <c r="I31" s="16"/>
      <c r="J31" s="16"/>
      <c r="K31" s="61"/>
      <c r="L31" s="62"/>
      <c r="M31" s="97"/>
      <c r="N31" s="61"/>
      <c r="O31" s="58"/>
    </row>
    <row r="32" spans="1:15">
      <c r="A32" s="93" t="s">
        <v>211</v>
      </c>
      <c r="B32" s="14" t="s">
        <v>181</v>
      </c>
      <c r="C32" s="14"/>
      <c r="D32" s="97"/>
      <c r="E32" s="97"/>
      <c r="F32" s="61"/>
      <c r="G32" s="60"/>
      <c r="H32" s="84"/>
      <c r="I32" s="16"/>
      <c r="J32" s="16"/>
      <c r="K32" s="61"/>
      <c r="L32" s="62"/>
      <c r="M32" s="97"/>
      <c r="N32" s="61"/>
      <c r="O32" s="58"/>
    </row>
    <row r="33" spans="1:15">
      <c r="A33" s="93" t="s">
        <v>211</v>
      </c>
      <c r="B33" s="14" t="s">
        <v>183</v>
      </c>
      <c r="C33" s="14"/>
      <c r="D33" s="97"/>
      <c r="E33" s="97"/>
      <c r="F33" s="61"/>
      <c r="G33" s="60"/>
      <c r="H33" s="84"/>
      <c r="I33" s="16"/>
      <c r="J33" s="16"/>
      <c r="K33" s="61"/>
      <c r="L33" s="62"/>
      <c r="M33" s="97"/>
      <c r="N33" s="61"/>
      <c r="O33" s="58"/>
    </row>
    <row r="34" spans="1:15">
      <c r="A34" s="93" t="s">
        <v>211</v>
      </c>
      <c r="B34" s="14" t="s">
        <v>185</v>
      </c>
      <c r="C34" s="14"/>
      <c r="D34" s="97"/>
      <c r="E34" s="97"/>
      <c r="F34" s="61"/>
      <c r="G34" s="60"/>
      <c r="H34" s="84"/>
      <c r="I34" s="16"/>
      <c r="J34" s="16"/>
      <c r="K34" s="61"/>
      <c r="L34" s="62"/>
      <c r="M34" s="97"/>
      <c r="N34" s="61"/>
      <c r="O34" s="58"/>
    </row>
    <row r="35" spans="1:15">
      <c r="A35" s="93" t="s">
        <v>211</v>
      </c>
      <c r="B35" s="14" t="s">
        <v>177</v>
      </c>
      <c r="C35" s="14"/>
      <c r="D35" s="97"/>
      <c r="E35" s="97"/>
      <c r="F35" s="61"/>
      <c r="G35" s="60"/>
      <c r="H35" s="84"/>
      <c r="I35" s="16"/>
      <c r="J35" s="16"/>
      <c r="K35" s="61"/>
      <c r="L35" s="62"/>
      <c r="M35" s="97"/>
      <c r="N35" s="61"/>
      <c r="O35" s="58"/>
    </row>
    <row r="36" spans="1:15">
      <c r="A36" s="93" t="s">
        <v>211</v>
      </c>
      <c r="B36" s="14" t="s">
        <v>188</v>
      </c>
      <c r="C36" s="14"/>
      <c r="D36" s="97"/>
      <c r="E36" s="97"/>
      <c r="F36" s="61"/>
      <c r="G36" s="60"/>
      <c r="H36" s="84"/>
      <c r="I36" s="16"/>
      <c r="J36" s="16"/>
      <c r="K36" s="61"/>
      <c r="L36" s="62"/>
      <c r="M36" s="97"/>
      <c r="N36" s="61"/>
      <c r="O36" s="58"/>
    </row>
    <row r="37" spans="1:15">
      <c r="A37" s="93" t="s">
        <v>211</v>
      </c>
      <c r="B37" s="14" t="s">
        <v>142</v>
      </c>
      <c r="C37" s="14"/>
      <c r="D37" s="97"/>
      <c r="E37" s="97"/>
      <c r="F37" s="61"/>
      <c r="G37" s="60"/>
      <c r="H37" s="84"/>
      <c r="I37" s="16"/>
      <c r="J37" s="16"/>
      <c r="K37" s="61"/>
      <c r="L37" s="62"/>
      <c r="M37" s="97"/>
      <c r="N37" s="61"/>
      <c r="O37" s="58"/>
    </row>
    <row r="38" spans="1:15">
      <c r="A38" s="93" t="s">
        <v>211</v>
      </c>
      <c r="B38" s="14" t="s">
        <v>191</v>
      </c>
      <c r="C38" s="14"/>
      <c r="D38" s="97"/>
      <c r="E38" s="97"/>
      <c r="F38" s="61"/>
      <c r="G38" s="60"/>
      <c r="H38" s="84"/>
      <c r="I38" s="16"/>
      <c r="J38" s="16"/>
      <c r="K38" s="61"/>
      <c r="L38" s="62"/>
      <c r="M38" s="97"/>
      <c r="N38" s="61"/>
      <c r="O38" s="58"/>
    </row>
    <row r="39" spans="1:15">
      <c r="A39" s="93" t="s">
        <v>211</v>
      </c>
      <c r="B39" s="14" t="s">
        <v>158</v>
      </c>
      <c r="C39" s="14"/>
      <c r="D39" s="97"/>
      <c r="E39" s="97"/>
      <c r="F39" s="61"/>
      <c r="G39" s="60"/>
      <c r="H39" s="84"/>
      <c r="I39" s="16"/>
      <c r="J39" s="16"/>
      <c r="K39" s="61"/>
      <c r="L39" s="62"/>
      <c r="M39" s="97"/>
      <c r="N39" s="61"/>
      <c r="O39" s="58"/>
    </row>
    <row r="40" spans="1:15">
      <c r="A40" s="93" t="s">
        <v>211</v>
      </c>
      <c r="B40" s="14" t="s">
        <v>194</v>
      </c>
      <c r="C40" s="14"/>
      <c r="D40" s="97"/>
      <c r="E40" s="97"/>
      <c r="F40" s="61"/>
      <c r="G40" s="60"/>
      <c r="H40" s="84"/>
      <c r="I40" s="16"/>
      <c r="J40" s="16"/>
      <c r="K40" s="61"/>
      <c r="L40" s="62"/>
      <c r="M40" s="97"/>
      <c r="N40" s="61"/>
      <c r="O40" s="58"/>
    </row>
    <row r="41" spans="1:15">
      <c r="A41" s="93" t="s">
        <v>211</v>
      </c>
      <c r="B41" s="14" t="s">
        <v>141</v>
      </c>
      <c r="C41" s="14"/>
      <c r="D41" s="97"/>
      <c r="E41" s="97"/>
      <c r="F41" s="61"/>
      <c r="G41" s="60"/>
      <c r="H41" s="84"/>
      <c r="I41" s="16"/>
      <c r="J41" s="16"/>
      <c r="K41" s="61"/>
      <c r="L41" s="62"/>
      <c r="M41" s="97"/>
      <c r="N41" s="61"/>
      <c r="O41" s="58"/>
    </row>
    <row r="42" spans="1:15">
      <c r="A42" s="93" t="s">
        <v>211</v>
      </c>
      <c r="B42" s="14" t="s">
        <v>197</v>
      </c>
      <c r="C42" s="14"/>
      <c r="D42" s="97"/>
      <c r="E42" s="97"/>
      <c r="F42" s="61"/>
      <c r="G42" s="60"/>
      <c r="H42" s="84"/>
      <c r="I42" s="16"/>
      <c r="J42" s="16"/>
      <c r="K42" s="61"/>
      <c r="L42" s="62"/>
      <c r="M42" s="97"/>
      <c r="N42" s="61"/>
      <c r="O42" s="58"/>
    </row>
    <row r="43" spans="1:15">
      <c r="A43" s="93" t="s">
        <v>211</v>
      </c>
      <c r="B43" s="14" t="s">
        <v>143</v>
      </c>
      <c r="C43" s="14"/>
      <c r="D43" s="97"/>
      <c r="E43" s="97"/>
      <c r="F43" s="61"/>
      <c r="G43" s="60"/>
      <c r="H43" s="84"/>
      <c r="I43" s="16"/>
      <c r="J43" s="16"/>
      <c r="K43" s="61"/>
      <c r="L43" s="62"/>
      <c r="M43" s="97"/>
      <c r="N43" s="61"/>
      <c r="O43" s="58"/>
    </row>
    <row r="44" spans="1:15">
      <c r="A44" s="93" t="s">
        <v>211</v>
      </c>
      <c r="B44" s="14" t="s">
        <v>201</v>
      </c>
      <c r="C44" s="14"/>
      <c r="D44" s="97"/>
      <c r="E44" s="97"/>
      <c r="F44" s="61"/>
      <c r="G44" s="60"/>
      <c r="H44" s="84"/>
      <c r="I44" s="16"/>
      <c r="J44" s="16"/>
      <c r="K44" s="61"/>
      <c r="L44" s="62"/>
      <c r="M44" s="97"/>
      <c r="N44" s="61"/>
      <c r="O44" s="58"/>
    </row>
    <row r="45" spans="1:15">
      <c r="A45" s="116" t="s">
        <v>97</v>
      </c>
      <c r="B45" s="134"/>
      <c r="C45" s="134"/>
      <c r="D45" s="156">
        <f>SUM(D21:D27)</f>
        <v>0</v>
      </c>
      <c r="E45" s="156">
        <f>SUM(E21:E27)</f>
        <v>0</v>
      </c>
      <c r="F45" s="137"/>
      <c r="G45" s="136"/>
      <c r="H45" s="137">
        <f>SUM(H21:H23)</f>
        <v>0</v>
      </c>
      <c r="I45" s="136"/>
      <c r="J45" s="136"/>
      <c r="K45" s="137">
        <f>SUM(K21:K23)</f>
        <v>0</v>
      </c>
      <c r="L45" s="138"/>
      <c r="M45" s="137">
        <f>SUM(M21:M23)</f>
        <v>0</v>
      </c>
      <c r="N45" s="137"/>
      <c r="O45" s="139"/>
    </row>
    <row r="46" spans="1:15">
      <c r="A46" s="17"/>
      <c r="B46" s="67"/>
      <c r="C46" s="67"/>
      <c r="D46" s="85"/>
      <c r="E46" s="85"/>
      <c r="F46" s="85"/>
      <c r="G46" s="68"/>
      <c r="H46" s="72"/>
      <c r="I46" s="70"/>
      <c r="J46" s="20"/>
      <c r="K46" s="86"/>
      <c r="L46" s="71"/>
      <c r="M46" s="72"/>
      <c r="N46" s="73"/>
      <c r="O46" s="73"/>
    </row>
    <row r="47" spans="1:15">
      <c r="A47" s="93" t="s">
        <v>211</v>
      </c>
      <c r="B47" s="14" t="s">
        <v>216</v>
      </c>
      <c r="C47" s="14"/>
      <c r="D47" s="97"/>
      <c r="E47" s="97"/>
      <c r="F47" s="61"/>
      <c r="G47" s="60"/>
      <c r="H47" s="84"/>
      <c r="I47" s="16"/>
      <c r="J47" s="16"/>
      <c r="K47" s="61"/>
      <c r="L47" s="62"/>
      <c r="M47" s="97"/>
      <c r="N47" s="61"/>
      <c r="O47" s="58"/>
    </row>
    <row r="48" spans="1:15">
      <c r="A48" s="93" t="s">
        <v>211</v>
      </c>
      <c r="B48" s="14" t="s">
        <v>217</v>
      </c>
      <c r="C48" s="14"/>
      <c r="D48" s="97"/>
      <c r="E48" s="97"/>
      <c r="F48" s="61"/>
      <c r="G48" s="60"/>
      <c r="H48" s="84"/>
      <c r="I48" s="16"/>
      <c r="J48" s="16"/>
      <c r="K48" s="61"/>
      <c r="L48" s="62"/>
      <c r="M48" s="97"/>
      <c r="N48" s="61"/>
      <c r="O48" s="58"/>
    </row>
    <row r="49" spans="1:15">
      <c r="A49" s="93" t="s">
        <v>211</v>
      </c>
      <c r="B49" s="14" t="s">
        <v>218</v>
      </c>
      <c r="C49" s="14"/>
      <c r="D49" s="97"/>
      <c r="E49" s="97"/>
      <c r="F49" s="61"/>
      <c r="G49" s="60"/>
      <c r="H49" s="84"/>
      <c r="I49" s="16"/>
      <c r="J49" s="16"/>
      <c r="K49" s="61"/>
      <c r="L49" s="62"/>
      <c r="M49" s="97"/>
      <c r="N49" s="61"/>
      <c r="O49" s="58"/>
    </row>
    <row r="50" spans="1:15">
      <c r="A50" s="116" t="s">
        <v>52</v>
      </c>
      <c r="B50" s="134"/>
      <c r="C50" s="134"/>
      <c r="D50" s="156">
        <f>SUM(D47:D49)</f>
        <v>0</v>
      </c>
      <c r="E50" s="156">
        <f>SUM(E47:E49)</f>
        <v>0</v>
      </c>
      <c r="F50" s="137"/>
      <c r="G50" s="136"/>
      <c r="H50" s="137">
        <f>SUM(H47:H49)</f>
        <v>0</v>
      </c>
      <c r="I50" s="136"/>
      <c r="J50" s="136"/>
      <c r="K50" s="137">
        <f>SUM(K47:K49)</f>
        <v>0</v>
      </c>
      <c r="L50" s="138"/>
      <c r="M50" s="137">
        <f>SUM(M47:M49)</f>
        <v>0</v>
      </c>
      <c r="N50" s="137"/>
      <c r="O50" s="139"/>
    </row>
    <row r="51" spans="1:15">
      <c r="A51" s="17"/>
      <c r="B51" s="67"/>
      <c r="C51" s="67"/>
      <c r="D51" s="85"/>
      <c r="E51" s="85"/>
      <c r="F51" s="85"/>
      <c r="G51" s="68"/>
      <c r="H51" s="72"/>
      <c r="I51" s="70"/>
      <c r="J51" s="20"/>
      <c r="K51" s="86"/>
      <c r="L51" s="71"/>
      <c r="M51" s="72"/>
      <c r="N51" s="73"/>
      <c r="O51" s="73"/>
    </row>
    <row r="52" spans="1:15">
      <c r="A52" s="93" t="s">
        <v>211</v>
      </c>
      <c r="B52" s="67" t="s">
        <v>203</v>
      </c>
      <c r="C52" s="14" t="s">
        <v>219</v>
      </c>
      <c r="D52" s="157"/>
      <c r="E52" s="157"/>
      <c r="F52" s="61" t="s">
        <v>203</v>
      </c>
      <c r="G52" s="60"/>
      <c r="H52" s="84"/>
      <c r="I52" s="16"/>
      <c r="J52" s="16"/>
      <c r="K52" s="61"/>
      <c r="L52" s="62"/>
      <c r="M52" s="97"/>
      <c r="N52" s="61"/>
      <c r="O52" s="58"/>
    </row>
    <row r="53" spans="1:15">
      <c r="A53" s="93" t="s">
        <v>211</v>
      </c>
      <c r="B53" s="67" t="s">
        <v>207</v>
      </c>
      <c r="C53" s="14" t="s">
        <v>219</v>
      </c>
      <c r="D53" s="157"/>
      <c r="E53" s="157"/>
      <c r="F53" s="61" t="s">
        <v>207</v>
      </c>
      <c r="G53" s="60"/>
      <c r="H53" s="84"/>
      <c r="I53" s="16"/>
      <c r="J53" s="16"/>
      <c r="K53" s="61"/>
      <c r="L53" s="62"/>
      <c r="M53" s="97"/>
      <c r="N53" s="61"/>
      <c r="O53" s="58"/>
    </row>
    <row r="54" spans="1:15">
      <c r="A54" s="93" t="s">
        <v>211</v>
      </c>
      <c r="B54" s="67" t="s">
        <v>209</v>
      </c>
      <c r="C54" s="14" t="s">
        <v>219</v>
      </c>
      <c r="D54" s="157"/>
      <c r="E54" s="157"/>
      <c r="F54" s="61" t="s">
        <v>209</v>
      </c>
      <c r="G54" s="60"/>
      <c r="H54" s="84"/>
      <c r="I54" s="16"/>
      <c r="J54" s="16"/>
      <c r="K54" s="61"/>
      <c r="L54" s="62"/>
      <c r="M54" s="97"/>
      <c r="N54" s="61"/>
      <c r="O54" s="58"/>
    </row>
    <row r="55" spans="1:15">
      <c r="A55" s="116" t="s">
        <v>53</v>
      </c>
      <c r="B55" s="134"/>
      <c r="C55" s="134"/>
      <c r="D55" s="156">
        <f>SUM(D52:D54)</f>
        <v>0</v>
      </c>
      <c r="E55" s="156">
        <f>SUM(E52:E54)</f>
        <v>0</v>
      </c>
      <c r="F55" s="137"/>
      <c r="G55" s="136"/>
      <c r="H55" s="137">
        <f>SUM(H52:H54)</f>
        <v>0</v>
      </c>
      <c r="I55" s="136"/>
      <c r="J55" s="136"/>
      <c r="K55" s="137">
        <f>SUM(K52:K54)</f>
        <v>0</v>
      </c>
      <c r="L55" s="138"/>
      <c r="M55" s="137">
        <f>SUM(M52:M54)</f>
        <v>0</v>
      </c>
      <c r="N55" s="137"/>
      <c r="O55" s="139"/>
    </row>
    <row r="56" spans="1:15">
      <c r="A56" s="17"/>
      <c r="B56" s="67"/>
      <c r="C56" s="67"/>
      <c r="D56" s="85"/>
      <c r="E56" s="85"/>
      <c r="F56" s="85"/>
      <c r="G56" s="68"/>
      <c r="H56" s="72"/>
      <c r="I56" s="70"/>
      <c r="J56" s="20"/>
      <c r="K56" s="86"/>
      <c r="L56" s="71"/>
      <c r="M56" s="72"/>
      <c r="N56" s="73"/>
      <c r="O56" s="73"/>
    </row>
    <row r="57" spans="1:15">
      <c r="A57" s="93" t="s">
        <v>211</v>
      </c>
      <c r="B57" s="67" t="s">
        <v>134</v>
      </c>
      <c r="C57" s="67"/>
      <c r="D57" s="97"/>
      <c r="E57" s="97"/>
      <c r="F57" s="61"/>
      <c r="G57" s="60"/>
      <c r="H57" s="84"/>
      <c r="I57" s="16"/>
      <c r="J57" s="16"/>
      <c r="K57" s="61"/>
      <c r="L57" s="62"/>
      <c r="M57" s="97"/>
      <c r="N57" s="61"/>
      <c r="O57" s="58"/>
    </row>
    <row r="58" spans="1:15">
      <c r="A58" s="93" t="s">
        <v>211</v>
      </c>
      <c r="B58" s="67" t="s">
        <v>135</v>
      </c>
      <c r="C58" s="67"/>
      <c r="D58" s="97"/>
      <c r="E58" s="97"/>
      <c r="F58" s="61"/>
      <c r="G58" s="60"/>
      <c r="H58" s="84"/>
      <c r="I58" s="16"/>
      <c r="J58" s="16"/>
      <c r="K58" s="61"/>
      <c r="L58" s="62"/>
      <c r="M58" s="97"/>
      <c r="N58" s="61"/>
      <c r="O58" s="58"/>
    </row>
    <row r="59" spans="1:15">
      <c r="A59" s="93" t="s">
        <v>211</v>
      </c>
      <c r="B59" s="67" t="s">
        <v>136</v>
      </c>
      <c r="C59" s="67"/>
      <c r="D59" s="97"/>
      <c r="E59" s="97"/>
      <c r="F59" s="61"/>
      <c r="G59" s="60"/>
      <c r="H59" s="84"/>
      <c r="I59" s="16"/>
      <c r="J59" s="16"/>
      <c r="K59" s="61"/>
      <c r="L59" s="62"/>
      <c r="M59" s="97"/>
      <c r="N59" s="61"/>
      <c r="O59" s="58"/>
    </row>
    <row r="60" spans="1:15">
      <c r="A60" s="116" t="s">
        <v>54</v>
      </c>
      <c r="B60" s="134"/>
      <c r="C60" s="134"/>
      <c r="D60" s="156">
        <f>SUM(D57:D59)</f>
        <v>0</v>
      </c>
      <c r="E60" s="156">
        <f>SUM(E57:E59)</f>
        <v>0</v>
      </c>
      <c r="F60" s="137"/>
      <c r="G60" s="136"/>
      <c r="H60" s="137">
        <f>SUM(H57:H59)</f>
        <v>0</v>
      </c>
      <c r="I60" s="136"/>
      <c r="J60" s="136"/>
      <c r="K60" s="137">
        <f>SUM(K57:K59)</f>
        <v>0</v>
      </c>
      <c r="L60" s="138"/>
      <c r="M60" s="137">
        <f>SUM(M57:M59)</f>
        <v>0</v>
      </c>
      <c r="N60" s="137"/>
      <c r="O60" s="139"/>
    </row>
    <row r="61" spans="1:15">
      <c r="A61" s="17"/>
      <c r="B61" s="67"/>
      <c r="C61" s="67"/>
      <c r="D61" s="85"/>
      <c r="E61" s="85"/>
      <c r="F61" s="85"/>
      <c r="G61" s="68"/>
      <c r="H61" s="72"/>
      <c r="I61" s="70"/>
      <c r="J61" s="20"/>
      <c r="K61" s="86"/>
      <c r="L61" s="71"/>
      <c r="M61" s="72"/>
      <c r="N61" s="73"/>
      <c r="O61" s="73"/>
    </row>
    <row r="62" spans="1:15">
      <c r="A62" s="116" t="s">
        <v>79</v>
      </c>
      <c r="B62" s="134"/>
      <c r="C62" s="134"/>
      <c r="D62" s="156">
        <f>D19+D45+D50+D55+D60</f>
        <v>0</v>
      </c>
      <c r="E62" s="156">
        <f>E19+E45+E50+E55+E60</f>
        <v>0</v>
      </c>
      <c r="F62" s="137"/>
      <c r="G62" s="136">
        <f>SUM(G9:G60 )</f>
        <v>0</v>
      </c>
      <c r="H62" s="137">
        <f>H19+H45+H50+H55+H60</f>
        <v>0</v>
      </c>
      <c r="I62" s="136">
        <f>SUM(I9:I60 )</f>
        <v>0</v>
      </c>
      <c r="J62" s="136">
        <f>SUM(J9:J60 )</f>
        <v>0</v>
      </c>
      <c r="K62" s="137">
        <f>K19+K45+K50+K55+K60</f>
        <v>0</v>
      </c>
      <c r="L62" s="138"/>
      <c r="M62" s="137">
        <f>M19+M45+M50+M55+M60</f>
        <v>0</v>
      </c>
      <c r="N62" s="137"/>
      <c r="O62" s="135"/>
    </row>
  </sheetData>
  <mergeCells count="24">
    <mergeCell ref="F2:M2"/>
    <mergeCell ref="F3:M3"/>
    <mergeCell ref="F4:M4"/>
    <mergeCell ref="F5:M5"/>
    <mergeCell ref="A6:A7"/>
    <mergeCell ref="B6:B7"/>
    <mergeCell ref="C6:E6"/>
    <mergeCell ref="F6:H6"/>
    <mergeCell ref="I6:K6"/>
    <mergeCell ref="L6:N6"/>
    <mergeCell ref="N7:N8"/>
    <mergeCell ref="C7:C8"/>
    <mergeCell ref="D7:D8"/>
    <mergeCell ref="E7:E8"/>
    <mergeCell ref="F7:F8"/>
    <mergeCell ref="G7:G8"/>
    <mergeCell ref="D9:D18"/>
    <mergeCell ref="E9:E18"/>
    <mergeCell ref="M7:M8"/>
    <mergeCell ref="H7:H8"/>
    <mergeCell ref="I7:I8"/>
    <mergeCell ref="J7:J8"/>
    <mergeCell ref="K7:K8"/>
    <mergeCell ref="L7:L8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2"/>
  <sheetViews>
    <sheetView showGridLines="0" zoomScale="80" zoomScaleNormal="80" zoomScalePageLayoutView="80" workbookViewId="0"/>
  </sheetViews>
  <sheetFormatPr baseColWidth="10" defaultRowHeight="14" x14ac:dyDescent="0"/>
  <cols>
    <col min="1" max="10" width="15.5" customWidth="1"/>
  </cols>
  <sheetData>
    <row r="1" spans="1:10">
      <c r="A1" s="87"/>
      <c r="B1" s="87"/>
      <c r="C1" s="87"/>
      <c r="D1" s="88"/>
      <c r="E1" s="88"/>
      <c r="F1" s="88"/>
      <c r="G1" s="88"/>
      <c r="H1" s="88"/>
      <c r="I1" s="88"/>
      <c r="J1" s="88"/>
    </row>
    <row r="2" spans="1:10">
      <c r="A2" s="87"/>
      <c r="B2" s="87"/>
      <c r="C2" s="87"/>
      <c r="D2" s="88"/>
      <c r="E2" s="89" t="s">
        <v>98</v>
      </c>
      <c r="F2" s="88"/>
      <c r="G2" s="88"/>
      <c r="H2" s="88"/>
      <c r="I2" s="88"/>
      <c r="J2" s="88"/>
    </row>
    <row r="3" spans="1:10">
      <c r="A3" s="87"/>
      <c r="B3" s="87"/>
      <c r="C3" s="87"/>
      <c r="D3" s="88"/>
      <c r="E3" s="88"/>
      <c r="F3" s="88"/>
      <c r="G3" s="88"/>
      <c r="H3" s="88"/>
      <c r="I3" s="88"/>
      <c r="J3" s="88"/>
    </row>
    <row r="4" spans="1:10">
      <c r="A4" s="87"/>
      <c r="B4" s="87"/>
      <c r="C4" s="87"/>
      <c r="D4" s="88"/>
      <c r="E4" s="88"/>
      <c r="F4" s="88"/>
      <c r="G4" s="88"/>
      <c r="H4" s="88"/>
      <c r="I4" s="88"/>
      <c r="J4" s="88"/>
    </row>
    <row r="5" spans="1:10">
      <c r="A5" s="87"/>
      <c r="B5" s="87"/>
      <c r="C5" s="90"/>
      <c r="D5" s="493"/>
      <c r="E5" s="493"/>
      <c r="F5" s="493"/>
      <c r="G5" s="493"/>
      <c r="H5" s="493"/>
      <c r="I5" s="493"/>
      <c r="J5" s="493"/>
    </row>
    <row r="6" spans="1:10">
      <c r="A6" s="87"/>
      <c r="B6" s="87"/>
      <c r="C6" s="87"/>
      <c r="D6" s="493"/>
      <c r="E6" s="493"/>
      <c r="F6" s="493"/>
      <c r="G6" s="493"/>
      <c r="H6" s="493"/>
      <c r="I6" s="493"/>
      <c r="J6" s="493"/>
    </row>
    <row r="7" spans="1:10" ht="15" thickBot="1">
      <c r="A7" s="87"/>
      <c r="B7" s="87"/>
      <c r="C7" s="87"/>
      <c r="D7" s="87"/>
      <c r="E7" s="87"/>
      <c r="F7" s="87"/>
      <c r="G7" s="87"/>
      <c r="H7" s="87"/>
      <c r="I7" s="87"/>
      <c r="J7" s="87"/>
    </row>
    <row r="8" spans="1:10">
      <c r="A8" s="91"/>
      <c r="B8" s="494" t="s">
        <v>99</v>
      </c>
      <c r="C8" s="494"/>
      <c r="D8" s="494"/>
      <c r="E8" s="494"/>
      <c r="F8" s="494"/>
      <c r="G8" s="494"/>
      <c r="H8" s="494"/>
      <c r="I8" s="494"/>
      <c r="J8" s="494"/>
    </row>
    <row r="9" spans="1:10">
      <c r="A9" s="495" t="s">
        <v>100</v>
      </c>
      <c r="B9" s="495" t="s">
        <v>101</v>
      </c>
      <c r="C9" s="495" t="s">
        <v>102</v>
      </c>
      <c r="D9" s="495" t="s">
        <v>103</v>
      </c>
      <c r="E9" s="495" t="s">
        <v>104</v>
      </c>
      <c r="F9" s="495" t="s">
        <v>105</v>
      </c>
      <c r="G9" s="495" t="s">
        <v>106</v>
      </c>
      <c r="H9" s="495"/>
      <c r="I9" s="495"/>
      <c r="J9" s="495"/>
    </row>
    <row r="10" spans="1:10">
      <c r="A10" s="495"/>
      <c r="B10" s="495"/>
      <c r="C10" s="495"/>
      <c r="D10" s="495"/>
      <c r="E10" s="495"/>
      <c r="F10" s="495" t="s">
        <v>107</v>
      </c>
      <c r="G10" s="495"/>
      <c r="H10" s="495"/>
      <c r="I10" s="495"/>
      <c r="J10" s="495"/>
    </row>
    <row r="11" spans="1:10">
      <c r="A11" s="495"/>
      <c r="B11" s="495"/>
      <c r="C11" s="495"/>
      <c r="D11" s="495"/>
      <c r="E11" s="495"/>
      <c r="F11" s="495"/>
      <c r="G11" s="495"/>
      <c r="H11" s="495"/>
      <c r="I11" s="495"/>
      <c r="J11" s="495"/>
    </row>
    <row r="12" spans="1:10">
      <c r="A12" s="495"/>
      <c r="B12" s="495"/>
      <c r="C12" s="495"/>
      <c r="D12" s="495"/>
      <c r="E12" s="495"/>
      <c r="F12" s="495"/>
      <c r="G12" s="92" t="s">
        <v>108</v>
      </c>
      <c r="H12" s="92" t="s">
        <v>109</v>
      </c>
      <c r="I12" s="92" t="s">
        <v>110</v>
      </c>
      <c r="J12" s="92" t="s">
        <v>111</v>
      </c>
    </row>
  </sheetData>
  <mergeCells count="10">
    <mergeCell ref="D5:J5"/>
    <mergeCell ref="D6:J6"/>
    <mergeCell ref="B8:J8"/>
    <mergeCell ref="A9:A12"/>
    <mergeCell ref="B9:B12"/>
    <mergeCell ref="C9:C12"/>
    <mergeCell ref="D9:D12"/>
    <mergeCell ref="E9:E12"/>
    <mergeCell ref="F9:F12"/>
    <mergeCell ref="G9:J1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A1:J13"/>
  <sheetViews>
    <sheetView showGridLines="0" zoomScale="85" zoomScaleNormal="85" zoomScalePageLayoutView="85" workbookViewId="0">
      <selection activeCell="B14" sqref="B14"/>
    </sheetView>
  </sheetViews>
  <sheetFormatPr baseColWidth="10" defaultRowHeight="14" x14ac:dyDescent="0"/>
  <cols>
    <col min="1" max="10" width="17.6640625" customWidth="1"/>
  </cols>
  <sheetData>
    <row r="1" spans="1:10">
      <c r="A1" s="87"/>
      <c r="B1" s="87"/>
      <c r="C1" s="87"/>
      <c r="D1" s="88"/>
      <c r="E1" s="88"/>
      <c r="F1" s="88"/>
      <c r="G1" s="88"/>
      <c r="H1" s="88"/>
      <c r="I1" s="88"/>
      <c r="J1" s="88"/>
    </row>
    <row r="2" spans="1:10">
      <c r="A2" s="87"/>
      <c r="B2" s="87"/>
      <c r="C2" s="87"/>
      <c r="D2" s="88"/>
      <c r="E2" s="89" t="s">
        <v>112</v>
      </c>
      <c r="F2" s="88"/>
      <c r="G2" s="88"/>
      <c r="H2" s="88"/>
      <c r="I2" s="88"/>
      <c r="J2" s="88"/>
    </row>
    <row r="3" spans="1:10">
      <c r="A3" s="87"/>
      <c r="B3" s="87"/>
      <c r="C3" s="87"/>
      <c r="D3" s="88"/>
      <c r="E3" s="88"/>
      <c r="F3" s="88"/>
      <c r="G3" s="88"/>
      <c r="H3" s="88"/>
      <c r="I3" s="88"/>
      <c r="J3" s="88"/>
    </row>
    <row r="4" spans="1:10">
      <c r="A4" s="87"/>
      <c r="B4" s="87"/>
      <c r="C4" s="87"/>
      <c r="D4" s="88"/>
      <c r="E4" s="88"/>
      <c r="F4" s="88"/>
      <c r="G4" s="88"/>
      <c r="H4" s="88"/>
      <c r="I4" s="88"/>
      <c r="J4" s="88"/>
    </row>
    <row r="5" spans="1:10">
      <c r="A5" s="87"/>
      <c r="B5" s="87"/>
      <c r="C5" s="90"/>
      <c r="D5" s="493"/>
      <c r="E5" s="493"/>
      <c r="F5" s="493"/>
      <c r="G5" s="493"/>
      <c r="H5" s="493"/>
      <c r="I5" s="493"/>
      <c r="J5" s="493"/>
    </row>
    <row r="6" spans="1:10">
      <c r="A6" s="87"/>
      <c r="B6" s="87"/>
      <c r="C6" s="87"/>
      <c r="D6" s="493"/>
      <c r="E6" s="493"/>
      <c r="F6" s="493"/>
      <c r="G6" s="493"/>
      <c r="H6" s="493"/>
      <c r="I6" s="493"/>
      <c r="J6" s="493"/>
    </row>
    <row r="7" spans="1:10" ht="15" thickBot="1">
      <c r="A7" s="87"/>
      <c r="B7" s="87"/>
      <c r="C7" s="87"/>
      <c r="D7" s="87"/>
      <c r="E7" s="87"/>
      <c r="F7" s="87"/>
      <c r="G7" s="87"/>
      <c r="H7" s="87"/>
      <c r="I7" s="87"/>
      <c r="J7" s="87"/>
    </row>
    <row r="8" spans="1:10">
      <c r="A8" s="91"/>
      <c r="B8" s="494"/>
      <c r="C8" s="494"/>
      <c r="D8" s="494"/>
      <c r="E8" s="494"/>
      <c r="F8" s="494"/>
      <c r="G8" s="494"/>
      <c r="H8" s="494"/>
      <c r="I8" s="494"/>
      <c r="J8" s="494"/>
    </row>
    <row r="9" spans="1:10">
      <c r="A9" s="495" t="s">
        <v>100</v>
      </c>
      <c r="B9" s="497" t="s">
        <v>113</v>
      </c>
      <c r="C9" s="498"/>
      <c r="D9" s="498"/>
      <c r="E9" s="498"/>
      <c r="F9" s="498"/>
      <c r="G9" s="498"/>
      <c r="H9" s="498"/>
      <c r="I9" s="498"/>
      <c r="J9" s="499"/>
    </row>
    <row r="10" spans="1:10">
      <c r="A10" s="495"/>
      <c r="B10" s="500"/>
      <c r="C10" s="501"/>
      <c r="D10" s="501"/>
      <c r="E10" s="501"/>
      <c r="F10" s="501"/>
      <c r="G10" s="501"/>
      <c r="H10" s="501"/>
      <c r="I10" s="501"/>
      <c r="J10" s="502"/>
    </row>
    <row r="11" spans="1:10">
      <c r="A11" s="495"/>
      <c r="B11" s="500"/>
      <c r="C11" s="501"/>
      <c r="D11" s="501"/>
      <c r="E11" s="501"/>
      <c r="F11" s="501"/>
      <c r="G11" s="501"/>
      <c r="H11" s="501"/>
      <c r="I11" s="501"/>
      <c r="J11" s="502"/>
    </row>
    <row r="12" spans="1:10">
      <c r="A12" s="496"/>
      <c r="B12" s="500"/>
      <c r="C12" s="501"/>
      <c r="D12" s="501"/>
      <c r="E12" s="501"/>
      <c r="F12" s="501"/>
      <c r="G12" s="501"/>
      <c r="H12" s="501"/>
      <c r="I12" s="501"/>
      <c r="J12" s="502"/>
    </row>
    <row r="13" spans="1:10">
      <c r="A13" s="14" t="s">
        <v>212</v>
      </c>
    </row>
  </sheetData>
  <mergeCells count="5">
    <mergeCell ref="D5:J5"/>
    <mergeCell ref="D6:J6"/>
    <mergeCell ref="B8:J8"/>
    <mergeCell ref="A9:A12"/>
    <mergeCell ref="B9:J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Entes Públicos</vt:lpstr>
      <vt:lpstr>2 Bonos Cupón Cero</vt:lpstr>
      <vt:lpstr>3 Cortos Plazos</vt:lpstr>
      <vt:lpstr>4 Asociaciones Público Privadas</vt:lpstr>
      <vt:lpstr>5 Mecanismos de Pago</vt:lpstr>
      <vt:lpstr>Hoja de Trabajo</vt:lpstr>
      <vt:lpstr>Observaciones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Aguilar</cp:lastModifiedBy>
  <cp:lastPrinted>2017-04-07T17:55:55Z</cp:lastPrinted>
  <dcterms:created xsi:type="dcterms:W3CDTF">2017-01-11T16:38:35Z</dcterms:created>
  <dcterms:modified xsi:type="dcterms:W3CDTF">2019-05-06T16:23:48Z</dcterms:modified>
</cp:coreProperties>
</file>